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48F3DAE3-0701-4FAB-A2B2-FFCDDEE54681}" xr6:coauthVersionLast="47" xr6:coauthVersionMax="47" xr10:uidLastSave="{00000000-0000-0000-0000-000000000000}"/>
  <bookViews>
    <workbookView xWindow="-120" yWindow="-120" windowWidth="29040" windowHeight="15840" xr2:uid="{2FB5745A-EC0C-481A-AC75-388164B4117A}"/>
  </bookViews>
  <sheets>
    <sheet name="東灘区" sheetId="1" r:id="rId1"/>
  </sheets>
  <definedNames>
    <definedName name="_xlnm._FilterDatabase" localSheetId="0" hidden="1">東灘区!$A$2:$I$41</definedName>
    <definedName name="_xlnm.Print_Area" localSheetId="0">東灘区!$A$1:$T$81</definedName>
  </definedNames>
  <calcPr calcId="191029"/>
</workbook>
</file>

<file path=xl/calcChain.xml><?xml version="1.0" encoding="utf-8"?>
<calcChain xmlns="http://schemas.openxmlformats.org/spreadsheetml/2006/main">
  <c r="G34" i="1" l="1"/>
  <c r="J11" i="1"/>
  <c r="J14" i="1"/>
  <c r="E3" i="1"/>
  <c r="G4" i="1"/>
  <c r="J6" i="1"/>
  <c r="J9" i="1"/>
  <c r="H3" i="1"/>
  <c r="G5" i="1"/>
  <c r="G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J67" i="1"/>
  <c r="G15" i="1"/>
  <c r="G14" i="1"/>
  <c r="G13" i="1"/>
  <c r="J49" i="1"/>
  <c r="G12" i="1"/>
  <c r="G11" i="1"/>
  <c r="G10" i="1"/>
  <c r="G9" i="1"/>
  <c r="G3" i="1"/>
  <c r="G1" i="1"/>
  <c r="G8" i="1"/>
  <c r="G7" i="1"/>
  <c r="F3" i="1"/>
  <c r="J74" i="1"/>
  <c r="J42" i="1"/>
  <c r="J50" i="1"/>
  <c r="J16" i="1"/>
  <c r="J19" i="1"/>
  <c r="J22" i="1"/>
</calcChain>
</file>

<file path=xl/sharedStrings.xml><?xml version="1.0" encoding="utf-8"?>
<sst xmlns="http://schemas.openxmlformats.org/spreadsheetml/2006/main" count="180" uniqueCount="131">
  <si>
    <t>町名</t>
  </si>
  <si>
    <t>配布ランク</t>
    <rPh sb="0" eb="2">
      <t>ハイフ</t>
    </rPh>
    <phoneticPr fontId="1"/>
  </si>
  <si>
    <t>A</t>
    <phoneticPr fontId="1"/>
  </si>
  <si>
    <t>B</t>
    <phoneticPr fontId="1"/>
  </si>
  <si>
    <t>甲南台</t>
  </si>
  <si>
    <t>東灘区全域合計</t>
    <rPh sb="0" eb="5">
      <t>ヒガシナダクゼンイキ</t>
    </rPh>
    <rPh sb="5" eb="7">
      <t>ゴウケイ</t>
    </rPh>
    <phoneticPr fontId="1"/>
  </si>
  <si>
    <t>住吉台</t>
  </si>
  <si>
    <t>区番号</t>
    <rPh sb="1" eb="3">
      <t>バンゴウ</t>
    </rPh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</si>
  <si>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</si>
  <si>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</si>
  <si>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ﾖﾐｶﾞﾅ</t>
    <phoneticPr fontId="1"/>
  </si>
  <si>
    <t>ﾌｶｴﾐﾅﾐﾏﾁ</t>
    <phoneticPr fontId="1"/>
  </si>
  <si>
    <t>ﾌｶｴﾎﾝﾏﾁ</t>
    <phoneticPr fontId="1"/>
  </si>
  <si>
    <t>ﾌｶｴｷﾀﾏﾁ</t>
    <phoneticPr fontId="1"/>
  </si>
  <si>
    <t>ﾎﾝｼﾞｮｳﾁｮｳ</t>
    <phoneticPr fontId="1"/>
  </si>
  <si>
    <t>ﾓﾘﾐﾅﾐﾏﾁ</t>
    <phoneticPr fontId="1"/>
  </si>
  <si>
    <t>ﾓﾘｷﾀﾏﾁ</t>
    <phoneticPr fontId="1"/>
  </si>
  <si>
    <t>ｵｵｷﾞ</t>
    <phoneticPr fontId="1"/>
  </si>
  <si>
    <t>ｷﾀｵｵｷﾞ</t>
    <phoneticPr fontId="1"/>
  </si>
  <si>
    <t>ﾓﾄﾔﾏﾐﾅﾐﾏﾁ</t>
    <phoneticPr fontId="1"/>
  </si>
  <si>
    <t>ﾓﾄﾔﾏﾅｶﾏﾁ</t>
    <phoneticPr fontId="1"/>
  </si>
  <si>
    <t>ﾓﾄﾔﾏｷﾀﾏﾁ</t>
    <phoneticPr fontId="1"/>
  </si>
  <si>
    <t>ｳｵｻﾞｷﾐﾅﾐﾏﾁ</t>
    <phoneticPr fontId="1"/>
  </si>
  <si>
    <t>ｳｵｻﾞｷﾅｶﾏﾁ</t>
    <phoneticPr fontId="1"/>
  </si>
  <si>
    <t>ｳｵｻﾞｷｷﾀﾏﾁ</t>
    <phoneticPr fontId="1"/>
  </si>
  <si>
    <t>ｺｳﾅﾝﾁｮｳ</t>
    <phoneticPr fontId="1"/>
  </si>
  <si>
    <t>ﾀﾅｶﾁｮｳ</t>
    <phoneticPr fontId="1"/>
  </si>
  <si>
    <t>ｵｶﾓﾄ</t>
    <phoneticPr fontId="1"/>
  </si>
  <si>
    <t>ﾆｼｵｶﾓﾄ</t>
    <phoneticPr fontId="1"/>
  </si>
  <si>
    <t>ｳｵｻﾞｷﾆｼﾏﾁ</t>
    <phoneticPr fontId="1"/>
  </si>
  <si>
    <t>ｽﾐﾖｼﾋｶﾞｼﾏﾁ</t>
    <phoneticPr fontId="1"/>
  </si>
  <si>
    <t>ｽﾐﾖｼﾎﾝﾏﾁ</t>
    <phoneticPr fontId="1"/>
  </si>
  <si>
    <t>ｽﾐﾖｼﾐﾅﾐﾏﾁ</t>
    <phoneticPr fontId="1"/>
  </si>
  <si>
    <t>ｽﾐﾖｼﾐﾔﾏﾁ</t>
    <phoneticPr fontId="1"/>
  </si>
  <si>
    <t>ﾐｶｹﾞﾎﾝﾏﾁ</t>
    <phoneticPr fontId="1"/>
  </si>
  <si>
    <t>ﾐｶｹﾞﾅｶﾏﾁ</t>
    <phoneticPr fontId="1"/>
  </si>
  <si>
    <t>ﾐｶｹﾞｸﾞﾝｹﾞ</t>
    <phoneticPr fontId="1"/>
  </si>
  <si>
    <t>ﾐｶｹﾞｲｼﾏﾁ</t>
    <phoneticPr fontId="1"/>
  </si>
  <si>
    <t>ﾐｶｹﾞﾂｶﾏﾁ</t>
    <phoneticPr fontId="1"/>
  </si>
  <si>
    <t>ﾐｶｹﾞ</t>
    <phoneticPr fontId="1"/>
  </si>
  <si>
    <t>ｺｳﾅﾝﾀﾞｲ</t>
    <phoneticPr fontId="1"/>
  </si>
  <si>
    <t>ﾓﾄﾔﾏﾁｮｳｵｶﾓﾄ</t>
    <phoneticPr fontId="1"/>
  </si>
  <si>
    <t>ｽﾐﾖｼﾀﾞｲ</t>
    <phoneticPr fontId="1"/>
  </si>
  <si>
    <t>ｽﾐﾖｼﾔﾏﾃ</t>
    <phoneticPr fontId="1"/>
  </si>
  <si>
    <t>ｶﾓｺｶﾞﾊﾗ</t>
    <phoneticPr fontId="1"/>
  </si>
  <si>
    <t>ﾐｶｹﾞﾔﾏﾃ</t>
    <phoneticPr fontId="1"/>
  </si>
  <si>
    <t>ｳｽﾞｶﾞﾓﾘ</t>
    <phoneticPr fontId="1"/>
  </si>
  <si>
    <t>ｺｳﾖｳﾁｮｳﾅｶ</t>
    <phoneticPr fontId="1"/>
  </si>
  <si>
    <t>A4サイズ以下</t>
    <rPh sb="5" eb="7">
      <t>イカ</t>
    </rPh>
    <phoneticPr fontId="1"/>
  </si>
  <si>
    <t>A</t>
    <phoneticPr fontId="1"/>
  </si>
  <si>
    <t>B</t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</si>
  <si>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</si>
  <si>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</si>
  <si>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</si>
  <si>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項目</t>
    <rPh sb="0" eb="2">
      <t>コウモク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</si>
  <si>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</si>
  <si>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</si>
  <si>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</si>
  <si>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</si>
  <si>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</si>
  <si>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</si>
  <si>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</si>
  <si>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</si>
  <si>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r>
      <t>事業所数　　　　　　　</t>
    </r>
    <r>
      <rPr>
        <sz val="11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</si>
  <si>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</si>
  <si>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戸建てのみ配布</t>
    <rPh sb="0" eb="2">
      <t>コダ</t>
    </rPh>
    <rPh sb="5" eb="7">
      <t>ハイフ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</si>
  <si>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</si>
  <si>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</si>
  <si>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</si>
  <si>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</t>
    <phoneticPr fontId="1"/>
  </si>
  <si>
    <t>■東灘区 料金設定(価格はすべて税別)■</t>
    <rPh sb="1" eb="4">
      <t>ヒガシナダク</t>
    </rPh>
    <rPh sb="4" eb="5">
      <t>サイチ</t>
    </rPh>
    <phoneticPr fontId="16"/>
  </si>
  <si>
    <t>C地区合計配布数</t>
    <phoneticPr fontId="16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</si>
  <si>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</si>
  <si>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</t>
    <phoneticPr fontId="1"/>
  </si>
  <si>
    <t>東灘区全域配布料↓(税別)</t>
    <rPh sb="0" eb="2">
      <t>ヒガシナダ</t>
    </rPh>
    <rPh sb="2" eb="3">
      <t>ク</t>
    </rPh>
    <rPh sb="3" eb="5">
      <t>ゼンイキ</t>
    </rPh>
    <rPh sb="5" eb="7">
      <t>ハイフ</t>
    </rPh>
    <rPh sb="7" eb="8">
      <t>リョウ</t>
    </rPh>
    <rPh sb="10" eb="12">
      <t>ゼイベツ</t>
    </rPh>
    <phoneticPr fontId="1"/>
  </si>
  <si>
    <t>深江本町</t>
    <phoneticPr fontId="1"/>
  </si>
  <si>
    <t>深江北町</t>
    <phoneticPr fontId="1"/>
  </si>
  <si>
    <t>深江南町</t>
    <phoneticPr fontId="1"/>
  </si>
  <si>
    <t>本庄町</t>
    <phoneticPr fontId="1"/>
  </si>
  <si>
    <t>森南町</t>
    <phoneticPr fontId="1"/>
  </si>
  <si>
    <t>森北町１～3丁目</t>
    <phoneticPr fontId="1"/>
  </si>
  <si>
    <t>青木</t>
    <phoneticPr fontId="1"/>
  </si>
  <si>
    <t>北青木</t>
    <phoneticPr fontId="1"/>
  </si>
  <si>
    <t>本山南町</t>
    <phoneticPr fontId="1"/>
  </si>
  <si>
    <t>本山中町</t>
    <phoneticPr fontId="1"/>
  </si>
  <si>
    <t>本山北町1～3丁目</t>
    <rPh sb="7" eb="9">
      <t>チョウメ</t>
    </rPh>
    <phoneticPr fontId="1"/>
  </si>
  <si>
    <t>魚崎南町1～5丁目</t>
    <phoneticPr fontId="1"/>
  </si>
  <si>
    <t>魚崎南町6～8丁目</t>
    <rPh sb="7" eb="9">
      <t>チョウメ</t>
    </rPh>
    <phoneticPr fontId="1"/>
  </si>
  <si>
    <t>魚崎中町</t>
    <phoneticPr fontId="1"/>
  </si>
  <si>
    <t>魚崎北町</t>
    <phoneticPr fontId="1"/>
  </si>
  <si>
    <t>田中町</t>
    <phoneticPr fontId="1"/>
  </si>
  <si>
    <t>甲南町</t>
    <phoneticPr fontId="1"/>
  </si>
  <si>
    <t>岡本1～4丁目</t>
    <rPh sb="5" eb="7">
      <t>チョウメ</t>
    </rPh>
    <phoneticPr fontId="1"/>
  </si>
  <si>
    <t>西岡本1～3丁目</t>
    <rPh sb="6" eb="8">
      <t>チョウメ</t>
    </rPh>
    <phoneticPr fontId="1"/>
  </si>
  <si>
    <t>魚崎西町</t>
    <phoneticPr fontId="1"/>
  </si>
  <si>
    <t>住吉東町</t>
    <phoneticPr fontId="1"/>
  </si>
  <si>
    <t>御影中町</t>
    <phoneticPr fontId="1"/>
  </si>
  <si>
    <t>住吉本町</t>
  </si>
  <si>
    <t>住吉南町</t>
  </si>
  <si>
    <t>住吉宮町</t>
  </si>
  <si>
    <t>御影本町</t>
  </si>
  <si>
    <t>御影郡家</t>
  </si>
  <si>
    <t>御影石町</t>
  </si>
  <si>
    <t>御影塚町</t>
  </si>
  <si>
    <t>御影</t>
  </si>
  <si>
    <t>本山北町4～6丁目</t>
    <rPh sb="7" eb="9">
      <t>チョウメ</t>
    </rPh>
    <phoneticPr fontId="1"/>
  </si>
  <si>
    <t>森北町4～7丁目</t>
    <rPh sb="6" eb="8">
      <t>チョウメ</t>
    </rPh>
    <phoneticPr fontId="1"/>
  </si>
  <si>
    <t>本山町 一帯</t>
    <rPh sb="4" eb="6">
      <t>イッタイ</t>
    </rPh>
    <phoneticPr fontId="1"/>
  </si>
  <si>
    <t>西岡本4～7丁目</t>
    <rPh sb="6" eb="8">
      <t>チョウメ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</si>
  <si>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</si>
  <si>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</si>
  <si>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</si>
  <si>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住吉山手</t>
  </si>
  <si>
    <t>鴨子ケ原</t>
  </si>
  <si>
    <t>御影山手</t>
  </si>
  <si>
    <t>渦森台</t>
  </si>
  <si>
    <t>向洋町中</t>
  </si>
  <si>
    <t>岡本5～8丁目</t>
    <rPh sb="5" eb="7">
      <t>チョウメ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</si>
  <si>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</si>
  <si>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規定価格に＋4円</t>
    <rPh sb="0" eb="2">
      <t>キテイ</t>
    </rPh>
    <rPh sb="2" eb="4">
      <t>カカク</t>
    </rPh>
    <rPh sb="7" eb="8">
      <t>エン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</si>
  <si>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</si>
  <si>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エリア網羅率⇒</t>
    <rPh sb="3" eb="6">
      <t>モウラリツ</t>
    </rPh>
    <phoneticPr fontId="16"/>
  </si>
  <si>
    <t>東灘区 全世帯数</t>
    <rPh sb="0" eb="2">
      <t>ヒガシナダ</t>
    </rPh>
    <rPh sb="2" eb="3">
      <t>ク</t>
    </rPh>
    <rPh sb="4" eb="5">
      <t>ゼン</t>
    </rPh>
    <rPh sb="5" eb="8">
      <t>セタイスウ</t>
    </rPh>
    <phoneticPr fontId="16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</si>
  <si>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</si>
  <si>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5円/1枚</t>
    <rPh sb="1" eb="2">
      <t>エン</t>
    </rPh>
    <rPh sb="4" eb="5">
      <t>マイ</t>
    </rPh>
    <phoneticPr fontId="1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</si>
  <si>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</si>
  <si>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※配布期間は14営業日～28営業日(枚数による)</t>
    <rPh sb="14" eb="17">
      <t>エイギョウビ</t>
    </rPh>
    <rPh sb="18" eb="20">
      <t>マイスウ</t>
    </rPh>
    <phoneticPr fontId="1"/>
  </si>
  <si>
    <t>C地区価格：12円/1枚(税別)</t>
    <phoneticPr fontId="16"/>
  </si>
  <si>
    <t>12円/1枚</t>
    <rPh sb="2" eb="3">
      <t>エン</t>
    </rPh>
    <rPh sb="5" eb="6">
      <t>マイ</t>
    </rPh>
    <phoneticPr fontId="1"/>
  </si>
  <si>
    <t>B地区価格：10円/1枚(税別)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</si>
  <si>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10円/1枚</t>
    <rPh sb="2" eb="3">
      <t>エン</t>
    </rPh>
    <rPh sb="5" eb="6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</si>
</sst>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0.0%"/>
    <numFmt numFmtId="178" formatCode="0_);[Red]\(0\)"/>
    <numFmt numFmtId="179" formatCode="#,##0&quot; &quot;;\(#,##0\)"/>
    <numFmt numFmtId="180" formatCode="#,##0_ "/>
  </numFmts>
  <fonts count="35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sz val="18"/>
      <name val="MS UI Gothic"/>
      <family val="3"/>
      <charset val="128"/>
    </font>
    <font>
      <sz val="20"/>
      <name val="MS UI Gothic"/>
      <family val="3"/>
      <charset val="128"/>
    </font>
    <font>
      <sz val="14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b/>
      <sz val="15.75"/>
      <name val="HGSｺﾞｼｯｸE"/>
      <family val="3"/>
      <charset val="128"/>
    </font>
    <font>
      <b/>
      <sz val="18"/>
      <name val="HGSｺﾞｼｯｸE"/>
      <family val="3"/>
      <charset val="128"/>
    </font>
    <font>
      <sz val="14"/>
      <name val="HGSｺﾞｼｯｸE"/>
      <family val="3"/>
      <charset val="128"/>
    </font>
    <font>
      <b/>
      <sz val="22"/>
      <name val="MS UI Gothic"/>
      <family val="3"/>
      <charset val="128"/>
    </font>
    <font>
      <sz val="22"/>
      <name val="MS UI Gothic"/>
      <family val="3"/>
      <charset val="128"/>
    </font>
    <font>
      <sz val="11"/>
      <name val="MS UI Gothic"/>
      <family val="3"/>
      <charset val="128"/>
    </font>
    <font>
      <sz val="16"/>
      <color indexed="8"/>
      <name val="HGSｺﾞｼｯｸE"/>
      <family val="3"/>
      <charset val="128"/>
    </font>
    <font>
      <sz val="7.5"/>
      <name val="ＭＳ Ｐゴシック"/>
      <family val="3"/>
      <charset val="128"/>
    </font>
    <font>
      <sz val="16"/>
      <color indexed="8"/>
      <name val="MS UI Gothic"/>
      <family val="3"/>
      <charset val="128"/>
    </font>
    <font>
      <b/>
      <sz val="15"/>
      <color indexed="8"/>
      <name val="HGSｺﾞｼｯｸE"/>
      <family val="3"/>
      <charset val="128"/>
    </font>
    <font>
      <b/>
      <sz val="18"/>
      <color indexed="8"/>
      <name val="HGSｺﾞｼｯｸE"/>
      <family val="3"/>
      <charset val="128"/>
    </font>
    <font>
      <sz val="12"/>
      <color indexed="8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5.75"/>
      <color theme="0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9"/>
      <color theme="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b/>
      <sz val="22"/>
      <color theme="1"/>
      <name val="MS UI Gothic"/>
      <family val="3"/>
      <charset val="128"/>
    </font>
    <font>
      <sz val="15.75"/>
      <color theme="0"/>
      <name val="HGP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top"/>
    </xf>
    <xf numFmtId="38" fontId="25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top"/>
    </xf>
    <xf numFmtId="176" fontId="0" fillId="2" borderId="0" xfId="0" applyNumberFormat="1" applyFill="1">
      <alignment vertical="top"/>
    </xf>
    <xf numFmtId="176" fontId="26" fillId="2" borderId="0" xfId="0" applyNumberFormat="1" applyFont="1" applyFill="1">
      <alignment vertical="top"/>
    </xf>
    <xf numFmtId="176" fontId="0" fillId="2" borderId="0" xfId="0" applyNumberForma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top"/>
    </xf>
    <xf numFmtId="176" fontId="9" fillId="3" borderId="1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Alignment="1">
      <alignment horizontal="center" vertical="top"/>
    </xf>
    <xf numFmtId="176" fontId="9" fillId="4" borderId="1" xfId="0" applyNumberFormat="1" applyFont="1" applyFill="1" applyBorder="1" applyAlignment="1">
      <alignment horizontal="center" vertical="top"/>
    </xf>
    <xf numFmtId="176" fontId="10" fillId="3" borderId="2" xfId="0" applyNumberFormat="1" applyFont="1" applyFill="1" applyBorder="1" applyAlignment="1">
      <alignment horizontal="center" vertical="top"/>
    </xf>
    <xf numFmtId="176" fontId="10" fillId="2" borderId="0" xfId="0" applyNumberFormat="1" applyFont="1" applyFill="1" applyAlignment="1">
      <alignment horizontal="center" vertical="top"/>
    </xf>
    <xf numFmtId="176" fontId="10" fillId="4" borderId="2" xfId="0" applyNumberFormat="1" applyFont="1" applyFill="1" applyBorder="1" applyAlignment="1">
      <alignment horizontal="center" vertical="top"/>
    </xf>
    <xf numFmtId="176" fontId="7" fillId="3" borderId="3" xfId="0" applyNumberFormat="1" applyFont="1" applyFill="1" applyBorder="1" applyAlignment="1">
      <alignment horizontal="center" vertical="top"/>
    </xf>
    <xf numFmtId="176" fontId="7" fillId="2" borderId="0" xfId="0" applyNumberFormat="1" applyFont="1" applyFill="1" applyAlignment="1">
      <alignment horizontal="center" vertical="top"/>
    </xf>
    <xf numFmtId="176" fontId="7" fillId="4" borderId="3" xfId="0" applyNumberFormat="1" applyFont="1" applyFill="1" applyBorder="1" applyAlignment="1">
      <alignment horizontal="center" vertical="top"/>
    </xf>
    <xf numFmtId="176" fontId="26" fillId="2" borderId="0" xfId="0" applyNumberFormat="1" applyFont="1" applyFill="1" applyAlignment="1">
      <alignment horizontal="center" vertical="center"/>
    </xf>
    <xf numFmtId="176" fontId="26" fillId="2" borderId="0" xfId="0" applyNumberFormat="1" applyFont="1" applyFill="1" applyAlignment="1">
      <alignment horizontal="left" vertical="top"/>
    </xf>
    <xf numFmtId="176" fontId="0" fillId="5" borderId="4" xfId="0" applyNumberFormat="1" applyFill="1" applyBorder="1" applyAlignment="1">
      <alignment horizontal="center" vertical="center" wrapText="1"/>
    </xf>
    <xf numFmtId="176" fontId="0" fillId="5" borderId="5" xfId="0" applyNumberFormat="1" applyFill="1" applyBorder="1" applyAlignment="1">
      <alignment horizontal="center" vertical="center" wrapText="1"/>
    </xf>
    <xf numFmtId="176" fontId="6" fillId="5" borderId="4" xfId="0" applyNumberFormat="1" applyFont="1" applyFill="1" applyBorder="1" applyAlignment="1">
      <alignment horizontal="center" vertical="center" wrapText="1"/>
    </xf>
    <xf numFmtId="176" fontId="12" fillId="5" borderId="6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vertical="center"/>
    </xf>
    <xf numFmtId="176" fontId="0" fillId="2" borderId="5" xfId="0" applyNumberFormat="1" applyFill="1" applyBorder="1" applyAlignment="1">
      <alignment vertical="center"/>
    </xf>
    <xf numFmtId="176" fontId="4" fillId="2" borderId="4" xfId="1" applyNumberFormat="1" applyFont="1" applyFill="1" applyBorder="1" applyAlignment="1">
      <alignment horizontal="center" vertical="center" wrapText="1"/>
    </xf>
    <xf numFmtId="176" fontId="12" fillId="6" borderId="8" xfId="1" applyNumberFormat="1" applyFont="1" applyFill="1" applyBorder="1" applyAlignment="1">
      <alignment horizontal="center" vertical="center" wrapText="1"/>
    </xf>
    <xf numFmtId="176" fontId="27" fillId="2" borderId="0" xfId="0" applyNumberFormat="1" applyFont="1" applyFill="1">
      <alignment vertical="top"/>
    </xf>
    <xf numFmtId="176" fontId="3" fillId="3" borderId="4" xfId="0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vertical="center"/>
    </xf>
    <xf numFmtId="176" fontId="0" fillId="3" borderId="9" xfId="0" applyNumberFormat="1" applyFill="1" applyBorder="1" applyAlignment="1">
      <alignment horizontal="center" vertical="center"/>
    </xf>
    <xf numFmtId="176" fontId="12" fillId="3" borderId="1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top"/>
    </xf>
    <xf numFmtId="176" fontId="0" fillId="2" borderId="0" xfId="0" applyNumberFormat="1" applyFill="1" applyAlignment="1">
      <alignment vertical="center"/>
    </xf>
    <xf numFmtId="176" fontId="13" fillId="2" borderId="0" xfId="0" applyNumberFormat="1" applyFont="1" applyFill="1" applyAlignment="1">
      <alignment vertical="center"/>
    </xf>
    <xf numFmtId="176" fontId="28" fillId="2" borderId="0" xfId="0" applyNumberFormat="1" applyFont="1" applyFill="1">
      <alignment vertical="top"/>
    </xf>
    <xf numFmtId="176" fontId="28" fillId="2" borderId="0" xfId="0" applyNumberFormat="1" applyFont="1" applyFill="1" applyAlignment="1">
      <alignment horizontal="center" vertical="center"/>
    </xf>
    <xf numFmtId="176" fontId="6" fillId="2" borderId="7" xfId="1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29" fillId="2" borderId="0" xfId="0" applyNumberFormat="1" applyFont="1" applyFill="1" applyAlignment="1">
      <alignment horizontal="right" vertical="center" wrapText="1"/>
    </xf>
    <xf numFmtId="176" fontId="29" fillId="2" borderId="0" xfId="0" applyNumberFormat="1" applyFont="1" applyFill="1" applyAlignment="1">
      <alignment vertical="center" wrapText="1"/>
    </xf>
    <xf numFmtId="41" fontId="30" fillId="2" borderId="0" xfId="0" applyNumberFormat="1" applyFont="1" applyFill="1" applyAlignment="1">
      <alignment horizontal="right" vertical="center" wrapText="1"/>
    </xf>
    <xf numFmtId="178" fontId="29" fillId="2" borderId="0" xfId="0" applyNumberFormat="1" applyFont="1" applyFill="1" applyAlignment="1">
      <alignment vertical="center" wrapText="1"/>
    </xf>
    <xf numFmtId="0" fontId="8" fillId="2" borderId="11" xfId="0" applyFont="1" applyFill="1" applyBorder="1" applyAlignment="1">
      <alignment horizontal="left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0" fillId="2" borderId="0" xfId="0" applyFill="1">
      <alignment vertical="top"/>
    </xf>
    <xf numFmtId="0" fontId="7" fillId="3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0" fillId="0" borderId="11" xfId="0" applyBorder="1">
      <alignment vertical="top"/>
    </xf>
    <xf numFmtId="0" fontId="0" fillId="2" borderId="0" xfId="0" applyFill="1" applyAlignment="1">
      <alignment vertical="top" wrapText="1"/>
    </xf>
    <xf numFmtId="179" fontId="0" fillId="2" borderId="0" xfId="0" applyNumberFormat="1" applyFill="1" applyAlignment="1">
      <alignment vertical="top" wrapText="1"/>
    </xf>
    <xf numFmtId="0" fontId="0" fillId="2" borderId="12" xfId="0" applyFill="1" applyBorder="1" applyAlignment="1">
      <alignment vertical="top" wrapText="1"/>
    </xf>
    <xf numFmtId="49" fontId="18" fillId="9" borderId="13" xfId="0" applyNumberFormat="1" applyFont="1" applyFill="1" applyBorder="1" applyAlignment="1">
      <alignment horizontal="center" vertical="top"/>
    </xf>
    <xf numFmtId="179" fontId="19" fillId="9" borderId="14" xfId="0" applyNumberFormat="1" applyFont="1" applyFill="1" applyBorder="1" applyAlignment="1">
      <alignment horizontal="center" vertical="top"/>
    </xf>
    <xf numFmtId="176" fontId="3" fillId="10" borderId="4" xfId="0" applyNumberFormat="1" applyFont="1" applyFill="1" applyBorder="1" applyAlignment="1">
      <alignment horizontal="center" vertical="center"/>
    </xf>
    <xf numFmtId="176" fontId="0" fillId="10" borderId="5" xfId="0" applyNumberFormat="1" applyFill="1" applyBorder="1" applyAlignment="1">
      <alignment vertical="center"/>
    </xf>
    <xf numFmtId="176" fontId="6" fillId="10" borderId="4" xfId="0" applyNumberFormat="1" applyFont="1" applyFill="1" applyBorder="1" applyAlignment="1">
      <alignment horizontal="center" vertical="center"/>
    </xf>
    <xf numFmtId="176" fontId="0" fillId="10" borderId="9" xfId="0" applyNumberFormat="1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12" fillId="10" borderId="10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176" fontId="14" fillId="3" borderId="5" xfId="0" applyNumberFormat="1" applyFont="1" applyFill="1" applyBorder="1" applyAlignment="1">
      <alignment horizontal="center" vertical="center"/>
    </xf>
    <xf numFmtId="176" fontId="14" fillId="10" borderId="5" xfId="0" applyNumberFormat="1" applyFont="1" applyFill="1" applyBorder="1" applyAlignment="1">
      <alignment horizontal="center" vertical="center"/>
    </xf>
    <xf numFmtId="176" fontId="33" fillId="2" borderId="0" xfId="0" applyNumberFormat="1" applyFont="1" applyFill="1" applyAlignment="1">
      <alignment horizontal="right" vertical="center" wrapText="1"/>
    </xf>
    <xf numFmtId="49" fontId="15" fillId="9" borderId="15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 wrapText="1"/>
    </xf>
    <xf numFmtId="176" fontId="3" fillId="11" borderId="4" xfId="0" applyNumberFormat="1" applyFont="1" applyFill="1" applyBorder="1" applyAlignment="1">
      <alignment horizontal="center" vertical="center"/>
    </xf>
    <xf numFmtId="176" fontId="0" fillId="11" borderId="5" xfId="0" applyNumberFormat="1" applyFill="1" applyBorder="1" applyAlignment="1">
      <alignment vertical="center"/>
    </xf>
    <xf numFmtId="176" fontId="14" fillId="11" borderId="5" xfId="0" applyNumberFormat="1" applyFont="1" applyFill="1" applyBorder="1" applyAlignment="1">
      <alignment horizontal="center" vertical="center"/>
    </xf>
    <xf numFmtId="176" fontId="6" fillId="11" borderId="4" xfId="0" applyNumberFormat="1" applyFont="1" applyFill="1" applyBorder="1" applyAlignment="1">
      <alignment horizontal="center" vertical="center"/>
    </xf>
    <xf numFmtId="176" fontId="0" fillId="11" borderId="4" xfId="0" applyNumberFormat="1" applyFill="1" applyBorder="1" applyAlignment="1">
      <alignment horizontal="center" vertical="center"/>
    </xf>
    <xf numFmtId="176" fontId="0" fillId="11" borderId="9" xfId="0" applyNumberFormat="1" applyFill="1" applyBorder="1" applyAlignment="1">
      <alignment horizontal="center" vertical="center"/>
    </xf>
    <xf numFmtId="176" fontId="12" fillId="11" borderId="10" xfId="0" applyNumberFormat="1" applyFont="1" applyFill="1" applyBorder="1" applyAlignment="1">
      <alignment horizontal="center" vertical="center"/>
    </xf>
    <xf numFmtId="176" fontId="14" fillId="11" borderId="5" xfId="0" applyNumberFormat="1" applyFont="1" applyFill="1" applyBorder="1" applyAlignment="1">
      <alignment horizontal="center" vertical="center" wrapText="1"/>
    </xf>
    <xf numFmtId="180" fontId="23" fillId="2" borderId="0" xfId="0" applyNumberFormat="1" applyFont="1" applyFill="1" applyAlignment="1">
      <alignment horizontal="center" vertical="center"/>
    </xf>
    <xf numFmtId="177" fontId="24" fillId="2" borderId="0" xfId="0" applyNumberFormat="1" applyFont="1" applyFill="1" applyAlignment="1">
      <alignment horizontal="center" vertical="center"/>
    </xf>
    <xf numFmtId="0" fontId="22" fillId="2" borderId="0" xfId="0" applyFont="1" applyFill="1">
      <alignment vertical="top"/>
    </xf>
    <xf numFmtId="176" fontId="29" fillId="2" borderId="0" xfId="0" applyNumberFormat="1" applyFont="1" applyFill="1" applyAlignment="1">
      <alignment horizontal="right" vertical="center" wrapText="1"/>
    </xf>
    <xf numFmtId="0" fontId="0" fillId="0" borderId="0" xfId="0">
      <alignment vertical="top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20" fillId="2" borderId="0" xfId="0" applyFont="1" applyFill="1">
      <alignment vertical="top"/>
    </xf>
    <xf numFmtId="176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9" fontId="15" fillId="2" borderId="18" xfId="0" applyNumberFormat="1" applyFont="1" applyFill="1" applyBorder="1" applyAlignment="1">
      <alignment horizontal="center" vertical="center"/>
    </xf>
    <xf numFmtId="0" fontId="17" fillId="2" borderId="18" xfId="0" applyFont="1" applyFill="1" applyBorder="1">
      <alignment vertical="top"/>
    </xf>
    <xf numFmtId="0" fontId="7" fillId="2" borderId="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right" vertical="center"/>
    </xf>
    <xf numFmtId="0" fontId="22" fillId="2" borderId="16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34" fillId="10" borderId="5" xfId="0" applyFon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1495425</xdr:colOff>
      <xdr:row>23</xdr:row>
      <xdr:rowOff>19050</xdr:rowOff>
    </xdr:from>
    <xdr:to>
      <xdr:col>19</xdr:col>
      <xdr:colOff>409575</xdr:colOff>
      <xdr:row>59</xdr:row>
      <xdr:rowOff>38100</xdr:rowOff>
    </xdr:to>
    <xdr:grpSp>
      <xdr:nvGrpSpPr>
        <xdr:cNvPr id="14134" name="グループ化 4">
          <a:extLst>
            <a:ext uri="{FF2B5EF4-FFF2-40B4-BE49-F238E27FC236}">
              <a16:creationId xmlns:a16="http://schemas.microsoft.com/office/drawing/2014/main" id="{AA002B85-12FE-D023-8BCD-496C7043CC0A}"/>
            </a:ext>
          </a:extLst>
        </xdr:cNvPr>
        <xdr:cNvGrpSpPr>
          <a:grpSpLocks/>
        </xdr:cNvGrpSpPr>
      </xdr:nvGrpSpPr>
      <xdr:grpSpPr bwMode="auto">
        <a:xfrm>
          <a:off x="14871246" y="9571264"/>
          <a:ext cx="10439400" cy="14224907"/>
          <a:chOff x="12248029" y="8650941"/>
          <a:chExt cx="10484784" cy="14138462"/>
        </a:xfrm>
      </xdr:grpSpPr>
      <xdr:grpSp>
        <xdr:nvGrpSpPr>
          <xdr:cNvPr id="14142" name="グループ化 3">
            <a:extLst>
              <a:ext uri="{FF2B5EF4-FFF2-40B4-BE49-F238E27FC236}">
                <a16:creationId xmlns:a16="http://schemas.microsoft.com/office/drawing/2014/main" id="{AC03AD3D-1858-F00D-8110-9AEFFF44DFB2}"/>
              </a:ext>
            </a:extLst>
          </xdr:cNvPr>
          <xdr:cNvGrpSpPr>
            <a:grpSpLocks/>
          </xdr:cNvGrpSpPr>
        </xdr:nvGrpSpPr>
        <xdr:grpSpPr bwMode="auto">
          <a:xfrm>
            <a:off x="12248029" y="8650941"/>
            <a:ext cx="10484784" cy="14138462"/>
            <a:chOff x="13861115" y="9045389"/>
            <a:chExt cx="10481423" cy="14138462"/>
          </a:xfrm>
        </xdr:grpSpPr>
        <xdr:grpSp>
          <xdr:nvGrpSpPr>
            <xdr:cNvPr id="14144" name="グループ化 7559">
              <a:extLst>
                <a:ext uri="{FF2B5EF4-FFF2-40B4-BE49-F238E27FC236}">
                  <a16:creationId xmlns:a16="http://schemas.microsoft.com/office/drawing/2014/main" id="{BFBE359F-1629-4291-D232-64F9D51005A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861115" y="9045389"/>
              <a:ext cx="10481423" cy="14138462"/>
              <a:chOff x="9602721" y="5791841"/>
              <a:chExt cx="9914883" cy="14141183"/>
            </a:xfrm>
          </xdr:grpSpPr>
          <xdr:grpSp>
            <xdr:nvGrpSpPr>
              <xdr:cNvPr id="14146" name="グループ化 3">
                <a:extLst>
                  <a:ext uri="{FF2B5EF4-FFF2-40B4-BE49-F238E27FC236}">
                    <a16:creationId xmlns:a16="http://schemas.microsoft.com/office/drawing/2014/main" id="{254E11BC-10F3-85DE-2336-BDB82A20348C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602721" y="5791841"/>
                <a:ext cx="9914883" cy="14141183"/>
                <a:chOff x="9972515" y="2844693"/>
                <a:chExt cx="9914883" cy="14141183"/>
              </a:xfrm>
            </xdr:grpSpPr>
            <xdr:pic>
              <xdr:nvPicPr>
                <xdr:cNvPr id="14155" name="図 1">
                  <a:extLst>
                    <a:ext uri="{FF2B5EF4-FFF2-40B4-BE49-F238E27FC236}">
                      <a16:creationId xmlns:a16="http://schemas.microsoft.com/office/drawing/2014/main" id="{6ABC68B5-F7DB-A78F-7E56-8547FD4F9C5E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8588" t="15225" r="38535" b="725"/>
                <a:stretch>
                  <a:fillRect/>
                </a:stretch>
              </xdr:blipFill>
              <xdr:spPr bwMode="auto">
                <a:xfrm>
                  <a:off x="10195671" y="2923615"/>
                  <a:ext cx="7538198" cy="1406226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6" name="フリーフォーム: 図形 5">
                  <a:extLst>
                    <a:ext uri="{FF2B5EF4-FFF2-40B4-BE49-F238E27FC236}">
                      <a16:creationId xmlns:a16="http://schemas.microsoft.com/office/drawing/2014/main" id="{51376976-525F-9BE8-9995-8DEEC07FD9B1}"/>
                    </a:ext>
                  </a:extLst>
                </xdr:cNvPr>
                <xdr:cNvSpPr/>
              </xdr:nvSpPr>
              <xdr:spPr>
                <a:xfrm>
                  <a:off x="9972515" y="9140294"/>
                  <a:ext cx="7901205" cy="1856150"/>
                </a:xfrm>
                <a:custGeom>
                  <a:avLst/>
                  <a:gdLst>
                    <a:gd name="connsiteX0" fmla="*/ 0 w 6324600"/>
                    <a:gd name="connsiteY0" fmla="*/ 1621972 h 1621972"/>
                    <a:gd name="connsiteX1" fmla="*/ 1415142 w 6324600"/>
                    <a:gd name="connsiteY1" fmla="*/ 1175657 h 1621972"/>
                    <a:gd name="connsiteX2" fmla="*/ 1491342 w 6324600"/>
                    <a:gd name="connsiteY2" fmla="*/ 1143000 h 1621972"/>
                    <a:gd name="connsiteX3" fmla="*/ 2296885 w 6324600"/>
                    <a:gd name="connsiteY3" fmla="*/ 1143000 h 1621972"/>
                    <a:gd name="connsiteX4" fmla="*/ 3026228 w 6324600"/>
                    <a:gd name="connsiteY4" fmla="*/ 805543 h 1621972"/>
                    <a:gd name="connsiteX5" fmla="*/ 4484914 w 6324600"/>
                    <a:gd name="connsiteY5" fmla="*/ 500743 h 1621972"/>
                    <a:gd name="connsiteX6" fmla="*/ 5442857 w 6324600"/>
                    <a:gd name="connsiteY6" fmla="*/ 293915 h 1621972"/>
                    <a:gd name="connsiteX7" fmla="*/ 6324600 w 6324600"/>
                    <a:gd name="connsiteY7" fmla="*/ 0 h 1621972"/>
                    <a:gd name="connsiteX0" fmla="*/ 0 w 6324600"/>
                    <a:gd name="connsiteY0" fmla="*/ 1621972 h 1621972"/>
                    <a:gd name="connsiteX1" fmla="*/ 1415142 w 6324600"/>
                    <a:gd name="connsiteY1" fmla="*/ 1175657 h 1621972"/>
                    <a:gd name="connsiteX2" fmla="*/ 1807028 w 6324600"/>
                    <a:gd name="connsiteY2" fmla="*/ 1143000 h 1621972"/>
                    <a:gd name="connsiteX3" fmla="*/ 2296885 w 6324600"/>
                    <a:gd name="connsiteY3" fmla="*/ 1143000 h 1621972"/>
                    <a:gd name="connsiteX4" fmla="*/ 3026228 w 6324600"/>
                    <a:gd name="connsiteY4" fmla="*/ 805543 h 1621972"/>
                    <a:gd name="connsiteX5" fmla="*/ 4484914 w 6324600"/>
                    <a:gd name="connsiteY5" fmla="*/ 500743 h 1621972"/>
                    <a:gd name="connsiteX6" fmla="*/ 5442857 w 6324600"/>
                    <a:gd name="connsiteY6" fmla="*/ 293915 h 1621972"/>
                    <a:gd name="connsiteX7" fmla="*/ 6324600 w 6324600"/>
                    <a:gd name="connsiteY7" fmla="*/ 0 h 1621972"/>
                    <a:gd name="connsiteX0" fmla="*/ 0 w 6324600"/>
                    <a:gd name="connsiteY0" fmla="*/ 1621972 h 1621972"/>
                    <a:gd name="connsiteX1" fmla="*/ 1415142 w 6324600"/>
                    <a:gd name="connsiteY1" fmla="*/ 1175657 h 1621972"/>
                    <a:gd name="connsiteX2" fmla="*/ 1785256 w 6324600"/>
                    <a:gd name="connsiteY2" fmla="*/ 1088572 h 1621972"/>
                    <a:gd name="connsiteX3" fmla="*/ 2296885 w 6324600"/>
                    <a:gd name="connsiteY3" fmla="*/ 1143000 h 1621972"/>
                    <a:gd name="connsiteX4" fmla="*/ 3026228 w 6324600"/>
                    <a:gd name="connsiteY4" fmla="*/ 805543 h 1621972"/>
                    <a:gd name="connsiteX5" fmla="*/ 4484914 w 6324600"/>
                    <a:gd name="connsiteY5" fmla="*/ 500743 h 1621972"/>
                    <a:gd name="connsiteX6" fmla="*/ 5442857 w 6324600"/>
                    <a:gd name="connsiteY6" fmla="*/ 293915 h 1621972"/>
                    <a:gd name="connsiteX7" fmla="*/ 6324600 w 6324600"/>
                    <a:gd name="connsiteY7" fmla="*/ 0 h 1621972"/>
                    <a:gd name="connsiteX0" fmla="*/ 0 w 6879771"/>
                    <a:gd name="connsiteY0" fmla="*/ 1850572 h 1850572"/>
                    <a:gd name="connsiteX1" fmla="*/ 1415142 w 6879771"/>
                    <a:gd name="connsiteY1" fmla="*/ 1404257 h 1850572"/>
                    <a:gd name="connsiteX2" fmla="*/ 1785256 w 6879771"/>
                    <a:gd name="connsiteY2" fmla="*/ 1317172 h 1850572"/>
                    <a:gd name="connsiteX3" fmla="*/ 2296885 w 6879771"/>
                    <a:gd name="connsiteY3" fmla="*/ 1371600 h 1850572"/>
                    <a:gd name="connsiteX4" fmla="*/ 3026228 w 6879771"/>
                    <a:gd name="connsiteY4" fmla="*/ 1034143 h 1850572"/>
                    <a:gd name="connsiteX5" fmla="*/ 4484914 w 6879771"/>
                    <a:gd name="connsiteY5" fmla="*/ 729343 h 1850572"/>
                    <a:gd name="connsiteX6" fmla="*/ 5442857 w 6879771"/>
                    <a:gd name="connsiteY6" fmla="*/ 522515 h 1850572"/>
                    <a:gd name="connsiteX7" fmla="*/ 6879771 w 6879771"/>
                    <a:gd name="connsiteY7" fmla="*/ 0 h 185057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6879771" h="1850572">
                      <a:moveTo>
                        <a:pt x="0" y="1850572"/>
                      </a:moveTo>
                      <a:lnTo>
                        <a:pt x="1415142" y="1404257"/>
                      </a:lnTo>
                      <a:cubicBezTo>
                        <a:pt x="1712685" y="1315357"/>
                        <a:pt x="1638299" y="1322615"/>
                        <a:pt x="1785256" y="1317172"/>
                      </a:cubicBezTo>
                      <a:cubicBezTo>
                        <a:pt x="1932213" y="1311729"/>
                        <a:pt x="2090056" y="1418771"/>
                        <a:pt x="2296885" y="1371600"/>
                      </a:cubicBezTo>
                      <a:cubicBezTo>
                        <a:pt x="2503714" y="1324429"/>
                        <a:pt x="2661557" y="1141186"/>
                        <a:pt x="3026228" y="1034143"/>
                      </a:cubicBezTo>
                      <a:cubicBezTo>
                        <a:pt x="3390899" y="927100"/>
                        <a:pt x="4484914" y="729343"/>
                        <a:pt x="4484914" y="729343"/>
                      </a:cubicBezTo>
                      <a:cubicBezTo>
                        <a:pt x="4887685" y="644072"/>
                        <a:pt x="5043714" y="644072"/>
                        <a:pt x="5442857" y="522515"/>
                      </a:cubicBezTo>
                      <a:cubicBezTo>
                        <a:pt x="5842000" y="400958"/>
                        <a:pt x="6592206" y="105229"/>
                        <a:pt x="6879771" y="0"/>
                      </a:cubicBezTo>
                    </a:path>
                  </a:pathLst>
                </a:custGeom>
                <a:noFill/>
                <a:ln w="57150">
                  <a:solidFill>
                    <a:schemeClr val="accent2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ja-JP" altLang="en-US"/>
                </a:p>
              </xdr:txBody>
            </xdr:sp>
            <xdr:cxnSp macro="">
              <xdr:nvCxnSpPr>
                <xdr:cNvPr id="17" name="直線コネクタ 16">
                  <a:extLst>
                    <a:ext uri="{FF2B5EF4-FFF2-40B4-BE49-F238E27FC236}">
                      <a16:creationId xmlns:a16="http://schemas.microsoft.com/office/drawing/2014/main" id="{7EFFDE4F-C04E-B88A-961C-4FA9396E6E87}"/>
                    </a:ext>
                  </a:extLst>
                </xdr:cNvPr>
                <xdr:cNvCxnSpPr/>
              </xdr:nvCxnSpPr>
              <xdr:spPr>
                <a:xfrm>
                  <a:off x="11796565" y="13235305"/>
                  <a:ext cx="55082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" name="直線コネクタ 17">
                  <a:extLst>
                    <a:ext uri="{FF2B5EF4-FFF2-40B4-BE49-F238E27FC236}">
                      <a16:creationId xmlns:a16="http://schemas.microsoft.com/office/drawing/2014/main" id="{742BE76C-3F83-C24F-E535-C04F8D08BCDC}"/>
                    </a:ext>
                  </a:extLst>
                </xdr:cNvPr>
                <xdr:cNvCxnSpPr/>
              </xdr:nvCxnSpPr>
              <xdr:spPr>
                <a:xfrm>
                  <a:off x="11841714" y="13455364"/>
                  <a:ext cx="54179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9" name="直線コネクタ 18">
                  <a:extLst>
                    <a:ext uri="{FF2B5EF4-FFF2-40B4-BE49-F238E27FC236}">
                      <a16:creationId xmlns:a16="http://schemas.microsoft.com/office/drawing/2014/main" id="{D4FF665D-3E03-088D-E5D6-9E354D99D8D0}"/>
                    </a:ext>
                  </a:extLst>
                </xdr:cNvPr>
                <xdr:cNvCxnSpPr/>
              </xdr:nvCxnSpPr>
              <xdr:spPr>
                <a:xfrm>
                  <a:off x="12546050" y="13273576"/>
                  <a:ext cx="54179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" name="直線コネクタ 19">
                  <a:extLst>
                    <a:ext uri="{FF2B5EF4-FFF2-40B4-BE49-F238E27FC236}">
                      <a16:creationId xmlns:a16="http://schemas.microsoft.com/office/drawing/2014/main" id="{A9D98C0D-FAA7-51F3-0CBD-AF52DA2BD812}"/>
                    </a:ext>
                  </a:extLst>
                </xdr:cNvPr>
                <xdr:cNvCxnSpPr/>
              </xdr:nvCxnSpPr>
              <xdr:spPr>
                <a:xfrm>
                  <a:off x="12618290" y="13474500"/>
                  <a:ext cx="541797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24" name="テキスト ボックス 23">
                  <a:extLst>
                    <a:ext uri="{FF2B5EF4-FFF2-40B4-BE49-F238E27FC236}">
                      <a16:creationId xmlns:a16="http://schemas.microsoft.com/office/drawing/2014/main" id="{91A7264C-DF71-958C-ABCE-134AF1C8A088}"/>
                    </a:ext>
                  </a:extLst>
                </xdr:cNvPr>
                <xdr:cNvSpPr txBox="1"/>
              </xdr:nvSpPr>
              <xdr:spPr>
                <a:xfrm rot="21194372">
                  <a:off x="13394865" y="12699509"/>
                  <a:ext cx="5092891" cy="105245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>
                    <a:lnSpc>
                      <a:spcPts val="2000"/>
                    </a:lnSpc>
                  </a:pPr>
                  <a:r>
                    <a:rPr kumimoji="1" lang="ja-JP" altLang="en-US" sz="1600" b="1">
                      <a:solidFill>
                        <a:srgbClr val="FF0000"/>
                      </a:solidFill>
                    </a:rPr>
                    <a:t>←工場地帯の為、配布非推奨→</a:t>
                  </a:r>
                  <a:endParaRPr kumimoji="1" lang="en-US" altLang="ja-JP" sz="6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1" name="正方形/長方形 30">
                  <a:extLst>
                    <a:ext uri="{FF2B5EF4-FFF2-40B4-BE49-F238E27FC236}">
                      <a16:creationId xmlns:a16="http://schemas.microsoft.com/office/drawing/2014/main" id="{4F9325CB-14C5-861B-FC74-85657B19501F}"/>
                    </a:ext>
                  </a:extLst>
                </xdr:cNvPr>
                <xdr:cNvSpPr/>
              </xdr:nvSpPr>
              <xdr:spPr>
                <a:xfrm>
                  <a:off x="13819273" y="2844693"/>
                  <a:ext cx="5029681" cy="1243812"/>
                </a:xfrm>
                <a:prstGeom prst="rect">
                  <a:avLst/>
                </a:prstGeom>
                <a:solidFill>
                  <a:schemeClr val="bg1"/>
                </a:solidFill>
                <a:ln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ja-JP" altLang="en-US"/>
                </a:p>
              </xdr:txBody>
            </xdr:sp>
            <xdr:sp macro="" textlink="">
              <xdr:nvSpPr>
                <xdr:cNvPr id="1064" name="テキスト ボックス 1063">
                  <a:extLst>
                    <a:ext uri="{FF2B5EF4-FFF2-40B4-BE49-F238E27FC236}">
                      <a16:creationId xmlns:a16="http://schemas.microsoft.com/office/drawing/2014/main" id="{A5ED3C47-1614-7814-407E-FE29CDB772D0}"/>
                    </a:ext>
                  </a:extLst>
                </xdr:cNvPr>
                <xdr:cNvSpPr txBox="1"/>
              </xdr:nvSpPr>
              <xdr:spPr>
                <a:xfrm>
                  <a:off x="15020256" y="10948605"/>
                  <a:ext cx="821725" cy="53579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８</a:t>
                  </a:r>
                </a:p>
              </xdr:txBody>
            </xdr:sp>
            <xdr:sp macro="" textlink="">
              <xdr:nvSpPr>
                <xdr:cNvPr id="1065" name="テキスト ボックス 1064">
                  <a:extLst>
                    <a:ext uri="{FF2B5EF4-FFF2-40B4-BE49-F238E27FC236}">
                      <a16:creationId xmlns:a16="http://schemas.microsoft.com/office/drawing/2014/main" id="{6271AE2C-41D2-A00D-2E32-5045E2BCA686}"/>
                    </a:ext>
                  </a:extLst>
                </xdr:cNvPr>
                <xdr:cNvSpPr txBox="1"/>
              </xdr:nvSpPr>
              <xdr:spPr>
                <a:xfrm>
                  <a:off x="15047346" y="10364970"/>
                  <a:ext cx="82172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９</a:t>
                  </a:r>
                </a:p>
              </xdr:txBody>
            </xdr:sp>
            <xdr:sp macro="" textlink="">
              <xdr:nvSpPr>
                <xdr:cNvPr id="1066" name="テキスト ボックス 1065">
                  <a:extLst>
                    <a:ext uri="{FF2B5EF4-FFF2-40B4-BE49-F238E27FC236}">
                      <a16:creationId xmlns:a16="http://schemas.microsoft.com/office/drawing/2014/main" id="{A4250117-445B-B9B2-B405-32572C40D009}"/>
                    </a:ext>
                  </a:extLst>
                </xdr:cNvPr>
                <xdr:cNvSpPr txBox="1"/>
              </xdr:nvSpPr>
              <xdr:spPr>
                <a:xfrm>
                  <a:off x="15282124" y="9982259"/>
                  <a:ext cx="81269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10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67" name="テキスト ボックス 1066">
                  <a:extLst>
                    <a:ext uri="{FF2B5EF4-FFF2-40B4-BE49-F238E27FC236}">
                      <a16:creationId xmlns:a16="http://schemas.microsoft.com/office/drawing/2014/main" id="{68342D6B-8B30-EE31-35A5-7CC69FFD2E44}"/>
                    </a:ext>
                  </a:extLst>
                </xdr:cNvPr>
                <xdr:cNvSpPr txBox="1"/>
              </xdr:nvSpPr>
              <xdr:spPr>
                <a:xfrm>
                  <a:off x="14568759" y="9915285"/>
                  <a:ext cx="78560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68" name="テキスト ボックス 1067">
                  <a:extLst>
                    <a:ext uri="{FF2B5EF4-FFF2-40B4-BE49-F238E27FC236}">
                      <a16:creationId xmlns:a16="http://schemas.microsoft.com/office/drawing/2014/main" id="{63868C09-BE0E-CC7C-E41C-050A3506D5A4}"/>
                    </a:ext>
                  </a:extLst>
                </xdr:cNvPr>
                <xdr:cNvSpPr txBox="1"/>
              </xdr:nvSpPr>
              <xdr:spPr>
                <a:xfrm>
                  <a:off x="16139970" y="9943988"/>
                  <a:ext cx="1480911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４</a:t>
                  </a:r>
                </a:p>
              </xdr:txBody>
            </xdr:sp>
            <xdr:sp macro="" textlink="">
              <xdr:nvSpPr>
                <xdr:cNvPr id="1069" name="テキスト ボックス 1068">
                  <a:extLst>
                    <a:ext uri="{FF2B5EF4-FFF2-40B4-BE49-F238E27FC236}">
                      <a16:creationId xmlns:a16="http://schemas.microsoft.com/office/drawing/2014/main" id="{D336E0DD-41BF-CBF9-6B47-AB929DDCD9A4}"/>
                    </a:ext>
                  </a:extLst>
                </xdr:cNvPr>
                <xdr:cNvSpPr txBox="1"/>
              </xdr:nvSpPr>
              <xdr:spPr>
                <a:xfrm>
                  <a:off x="16203179" y="9666522"/>
                  <a:ext cx="1435762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５</a:t>
                  </a:r>
                </a:p>
              </xdr:txBody>
            </xdr:sp>
            <xdr:sp macro="" textlink="">
              <xdr:nvSpPr>
                <xdr:cNvPr id="1070" name="テキスト ボックス 1069">
                  <a:extLst>
                    <a:ext uri="{FF2B5EF4-FFF2-40B4-BE49-F238E27FC236}">
                      <a16:creationId xmlns:a16="http://schemas.microsoft.com/office/drawing/2014/main" id="{2840619E-528D-498A-7529-6C956A29DC6C}"/>
                    </a:ext>
                  </a:extLst>
                </xdr:cNvPr>
                <xdr:cNvSpPr txBox="1"/>
              </xdr:nvSpPr>
              <xdr:spPr>
                <a:xfrm>
                  <a:off x="15444664" y="9676090"/>
                  <a:ext cx="1462852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６</a:t>
                  </a:r>
                </a:p>
              </xdr:txBody>
            </xdr:sp>
            <xdr:sp macro="" textlink="">
              <xdr:nvSpPr>
                <xdr:cNvPr id="1071" name="テキスト ボックス 1070">
                  <a:extLst>
                    <a:ext uri="{FF2B5EF4-FFF2-40B4-BE49-F238E27FC236}">
                      <a16:creationId xmlns:a16="http://schemas.microsoft.com/office/drawing/2014/main" id="{B5148EBC-B9A3-07DA-6C62-1D742918F789}"/>
                    </a:ext>
                  </a:extLst>
                </xdr:cNvPr>
                <xdr:cNvSpPr txBox="1"/>
              </xdr:nvSpPr>
              <xdr:spPr>
                <a:xfrm>
                  <a:off x="15489813" y="11513104"/>
                  <a:ext cx="82172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400" b="1">
                      <a:solidFill>
                        <a:srgbClr val="FF0000"/>
                      </a:solidFill>
                    </a:rPr>
                    <a:t>７</a:t>
                  </a:r>
                </a:p>
              </xdr:txBody>
            </xdr:sp>
            <xdr:sp macro="" textlink="">
              <xdr:nvSpPr>
                <xdr:cNvPr id="1072" name="テキスト ボックス 1071">
                  <a:extLst>
                    <a:ext uri="{FF2B5EF4-FFF2-40B4-BE49-F238E27FC236}">
                      <a16:creationId xmlns:a16="http://schemas.microsoft.com/office/drawing/2014/main" id="{14ABA66E-1A05-4FA6-7E3C-5F5D9C08602F}"/>
                    </a:ext>
                  </a:extLst>
                </xdr:cNvPr>
                <xdr:cNvSpPr txBox="1"/>
              </xdr:nvSpPr>
              <xdr:spPr>
                <a:xfrm>
                  <a:off x="13647704" y="12555993"/>
                  <a:ext cx="84881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76" name="テキスト ボックス 1075">
                  <a:extLst>
                    <a:ext uri="{FF2B5EF4-FFF2-40B4-BE49-F238E27FC236}">
                      <a16:creationId xmlns:a16="http://schemas.microsoft.com/office/drawing/2014/main" id="{42939A75-C5D4-8573-9B81-869D2266F877}"/>
                    </a:ext>
                  </a:extLst>
                </xdr:cNvPr>
                <xdr:cNvSpPr txBox="1"/>
              </xdr:nvSpPr>
              <xdr:spPr>
                <a:xfrm>
                  <a:off x="13277476" y="11551375"/>
                  <a:ext cx="84881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77" name="テキスト ボックス 1076">
                  <a:extLst>
                    <a:ext uri="{FF2B5EF4-FFF2-40B4-BE49-F238E27FC236}">
                      <a16:creationId xmlns:a16="http://schemas.microsoft.com/office/drawing/2014/main" id="{24650A2F-94EB-7064-8A4F-3923CFB15242}"/>
                    </a:ext>
                  </a:extLst>
                </xdr:cNvPr>
                <xdr:cNvSpPr txBox="1"/>
              </xdr:nvSpPr>
              <xdr:spPr>
                <a:xfrm>
                  <a:off x="13277476" y="10986876"/>
                  <a:ext cx="84881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79" name="テキスト ボックス 1078">
                  <a:extLst>
                    <a:ext uri="{FF2B5EF4-FFF2-40B4-BE49-F238E27FC236}">
                      <a16:creationId xmlns:a16="http://schemas.microsoft.com/office/drawing/2014/main" id="{38F115A6-F7F9-D5B2-3AC6-B62B9C95DBF2}"/>
                    </a:ext>
                  </a:extLst>
                </xdr:cNvPr>
                <xdr:cNvSpPr txBox="1"/>
              </xdr:nvSpPr>
              <xdr:spPr>
                <a:xfrm>
                  <a:off x="13548374" y="10154479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0" name="テキスト ボックス 1079">
                  <a:extLst>
                    <a:ext uri="{FF2B5EF4-FFF2-40B4-BE49-F238E27FC236}">
                      <a16:creationId xmlns:a16="http://schemas.microsoft.com/office/drawing/2014/main" id="{CB189899-1502-E385-2922-2842312F4ED4}"/>
                    </a:ext>
                  </a:extLst>
                </xdr:cNvPr>
                <xdr:cNvSpPr txBox="1"/>
              </xdr:nvSpPr>
              <xdr:spPr>
                <a:xfrm>
                  <a:off x="13114937" y="10460648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1" name="テキスト ボックス 1080">
                  <a:extLst>
                    <a:ext uri="{FF2B5EF4-FFF2-40B4-BE49-F238E27FC236}">
                      <a16:creationId xmlns:a16="http://schemas.microsoft.com/office/drawing/2014/main" id="{BA67A2DF-8E7F-2978-6E5F-6A167CF4E3A5}"/>
                    </a:ext>
                  </a:extLst>
                </xdr:cNvPr>
                <xdr:cNvSpPr txBox="1"/>
              </xdr:nvSpPr>
              <xdr:spPr>
                <a:xfrm>
                  <a:off x="12988518" y="12718645"/>
                  <a:ext cx="83075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19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6" name="テキスト ボックス 1085">
                  <a:extLst>
                    <a:ext uri="{FF2B5EF4-FFF2-40B4-BE49-F238E27FC236}">
                      <a16:creationId xmlns:a16="http://schemas.microsoft.com/office/drawing/2014/main" id="{F0D272B6-FDFF-AB61-C15C-F5E63D2715E8}"/>
                    </a:ext>
                  </a:extLst>
                </xdr:cNvPr>
                <xdr:cNvSpPr txBox="1"/>
              </xdr:nvSpPr>
              <xdr:spPr>
                <a:xfrm>
                  <a:off x="12916278" y="11809705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20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7" name="テキスト ボックス 1086">
                  <a:extLst>
                    <a:ext uri="{FF2B5EF4-FFF2-40B4-BE49-F238E27FC236}">
                      <a16:creationId xmlns:a16="http://schemas.microsoft.com/office/drawing/2014/main" id="{655484CF-1A07-BCEE-165C-191E4A89593A}"/>
                    </a:ext>
                  </a:extLst>
                </xdr:cNvPr>
                <xdr:cNvSpPr txBox="1"/>
              </xdr:nvSpPr>
              <xdr:spPr>
                <a:xfrm>
                  <a:off x="12645380" y="10891198"/>
                  <a:ext cx="82172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8" name="テキスト ボックス 1087">
                  <a:extLst>
                    <a:ext uri="{FF2B5EF4-FFF2-40B4-BE49-F238E27FC236}">
                      <a16:creationId xmlns:a16="http://schemas.microsoft.com/office/drawing/2014/main" id="{4E0EDB83-480C-5C13-690D-1F689B2E6AFD}"/>
                    </a:ext>
                  </a:extLst>
                </xdr:cNvPr>
                <xdr:cNvSpPr txBox="1"/>
              </xdr:nvSpPr>
              <xdr:spPr>
                <a:xfrm>
                  <a:off x="12311272" y="12182849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89" name="テキスト ボックス 1088">
                  <a:extLst>
                    <a:ext uri="{FF2B5EF4-FFF2-40B4-BE49-F238E27FC236}">
                      <a16:creationId xmlns:a16="http://schemas.microsoft.com/office/drawing/2014/main" id="{43905473-FD75-E8ED-C834-68B0BDC55696}"/>
                    </a:ext>
                  </a:extLst>
                </xdr:cNvPr>
                <xdr:cNvSpPr txBox="1"/>
              </xdr:nvSpPr>
              <xdr:spPr>
                <a:xfrm>
                  <a:off x="12518960" y="11895816"/>
                  <a:ext cx="81269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23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0" name="テキスト ボックス 1089">
                  <a:extLst>
                    <a:ext uri="{FF2B5EF4-FFF2-40B4-BE49-F238E27FC236}">
                      <a16:creationId xmlns:a16="http://schemas.microsoft.com/office/drawing/2014/main" id="{0D4D3618-6A96-B828-3FFA-14E6DA9AC28D}"/>
                    </a:ext>
                  </a:extLst>
                </xdr:cNvPr>
                <xdr:cNvSpPr txBox="1"/>
              </xdr:nvSpPr>
              <xdr:spPr>
                <a:xfrm>
                  <a:off x="11624996" y="11953222"/>
                  <a:ext cx="82172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1" name="テキスト ボックス 1090">
                  <a:extLst>
                    <a:ext uri="{FF2B5EF4-FFF2-40B4-BE49-F238E27FC236}">
                      <a16:creationId xmlns:a16="http://schemas.microsoft.com/office/drawing/2014/main" id="{A7E83A34-2679-4B49-D805-F7C0937BFF5C}"/>
                    </a:ext>
                  </a:extLst>
                </xdr:cNvPr>
                <xdr:cNvSpPr txBox="1"/>
              </xdr:nvSpPr>
              <xdr:spPr>
                <a:xfrm>
                  <a:off x="11372157" y="11666189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2" name="テキスト ボックス 1091">
                  <a:extLst>
                    <a:ext uri="{FF2B5EF4-FFF2-40B4-BE49-F238E27FC236}">
                      <a16:creationId xmlns:a16="http://schemas.microsoft.com/office/drawing/2014/main" id="{C9512320-7D04-D185-3059-21586675E3DF}"/>
                    </a:ext>
                  </a:extLst>
                </xdr:cNvPr>
                <xdr:cNvSpPr txBox="1"/>
              </xdr:nvSpPr>
              <xdr:spPr>
                <a:xfrm>
                  <a:off x="11634025" y="11053851"/>
                  <a:ext cx="830755" cy="53579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26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3" name="テキスト ボックス 1092">
                  <a:extLst>
                    <a:ext uri="{FF2B5EF4-FFF2-40B4-BE49-F238E27FC236}">
                      <a16:creationId xmlns:a16="http://schemas.microsoft.com/office/drawing/2014/main" id="{D9CE24D3-ECB0-A59A-A33A-4D3E76865925}"/>
                    </a:ext>
                  </a:extLst>
                </xdr:cNvPr>
                <xdr:cNvSpPr txBox="1"/>
              </xdr:nvSpPr>
              <xdr:spPr>
                <a:xfrm>
                  <a:off x="11290887" y="12268959"/>
                  <a:ext cx="80366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4" name="テキスト ボックス 1093">
                  <a:extLst>
                    <a:ext uri="{FF2B5EF4-FFF2-40B4-BE49-F238E27FC236}">
                      <a16:creationId xmlns:a16="http://schemas.microsoft.com/office/drawing/2014/main" id="{E0382189-A228-EDCB-802B-F3BA5ECE89AB}"/>
                    </a:ext>
                  </a:extLst>
                </xdr:cNvPr>
                <xdr:cNvSpPr txBox="1"/>
              </xdr:nvSpPr>
              <xdr:spPr>
                <a:xfrm>
                  <a:off x="10812300" y="12115875"/>
                  <a:ext cx="82172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5" name="テキスト ボックス 1094">
                  <a:extLst>
                    <a:ext uri="{FF2B5EF4-FFF2-40B4-BE49-F238E27FC236}">
                      <a16:creationId xmlns:a16="http://schemas.microsoft.com/office/drawing/2014/main" id="{954BA23C-40DE-92D9-1EA3-F2B981DEA145}"/>
                    </a:ext>
                  </a:extLst>
                </xdr:cNvPr>
                <xdr:cNvSpPr txBox="1"/>
              </xdr:nvSpPr>
              <xdr:spPr>
                <a:xfrm>
                  <a:off x="11065139" y="11034715"/>
                  <a:ext cx="81269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29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6" name="テキスト ボックス 1095">
                  <a:extLst>
                    <a:ext uri="{FF2B5EF4-FFF2-40B4-BE49-F238E27FC236}">
                      <a16:creationId xmlns:a16="http://schemas.microsoft.com/office/drawing/2014/main" id="{35791567-C4B9-E908-3AD5-8E61EE249497}"/>
                    </a:ext>
                  </a:extLst>
                </xdr:cNvPr>
                <xdr:cNvSpPr txBox="1"/>
              </xdr:nvSpPr>
              <xdr:spPr>
                <a:xfrm>
                  <a:off x="12681499" y="15014913"/>
                  <a:ext cx="1453822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30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7" name="テキスト ボックス 1096">
                  <a:extLst>
                    <a:ext uri="{FF2B5EF4-FFF2-40B4-BE49-F238E27FC236}">
                      <a16:creationId xmlns:a16="http://schemas.microsoft.com/office/drawing/2014/main" id="{7DF1DD69-7418-D5AC-68BC-D23760A19A31}"/>
                    </a:ext>
                  </a:extLst>
                </xdr:cNvPr>
                <xdr:cNvSpPr txBox="1"/>
              </xdr:nvSpPr>
              <xdr:spPr>
                <a:xfrm>
                  <a:off x="15760712" y="8987210"/>
                  <a:ext cx="78560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8" name="テキスト ボックス 1097">
                  <a:extLst>
                    <a:ext uri="{FF2B5EF4-FFF2-40B4-BE49-F238E27FC236}">
                      <a16:creationId xmlns:a16="http://schemas.microsoft.com/office/drawing/2014/main" id="{1FC77E09-3CAE-BC50-39C4-ECAEBDA3B3BA}"/>
                    </a:ext>
                  </a:extLst>
                </xdr:cNvPr>
                <xdr:cNvSpPr txBox="1"/>
              </xdr:nvSpPr>
              <xdr:spPr>
                <a:xfrm>
                  <a:off x="13683824" y="9637819"/>
                  <a:ext cx="78560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33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99" name="テキスト ボックス 1098">
                  <a:extLst>
                    <a:ext uri="{FF2B5EF4-FFF2-40B4-BE49-F238E27FC236}">
                      <a16:creationId xmlns:a16="http://schemas.microsoft.com/office/drawing/2014/main" id="{39ABDAC6-3DC6-AC18-F69A-0443BB11EF1E}"/>
                    </a:ext>
                  </a:extLst>
                </xdr:cNvPr>
                <xdr:cNvSpPr txBox="1"/>
              </xdr:nvSpPr>
              <xdr:spPr>
                <a:xfrm>
                  <a:off x="14767417" y="9456031"/>
                  <a:ext cx="839785" cy="53579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0" name="テキスト ボックス 1099">
                  <a:extLst>
                    <a:ext uri="{FF2B5EF4-FFF2-40B4-BE49-F238E27FC236}">
                      <a16:creationId xmlns:a16="http://schemas.microsoft.com/office/drawing/2014/main" id="{015CEA5D-B557-CBA3-5E2D-A78FE050F276}"/>
                    </a:ext>
                  </a:extLst>
                </xdr:cNvPr>
                <xdr:cNvSpPr txBox="1"/>
              </xdr:nvSpPr>
              <xdr:spPr>
                <a:xfrm>
                  <a:off x="15218915" y="8910667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1102" name="直線矢印コネクタ 1101">
                  <a:extLst>
                    <a:ext uri="{FF2B5EF4-FFF2-40B4-BE49-F238E27FC236}">
                      <a16:creationId xmlns:a16="http://schemas.microsoft.com/office/drawing/2014/main" id="{5EAB2DFE-C7D0-E3EC-5013-7448AE5E5A01}"/>
                    </a:ext>
                  </a:extLst>
                </xdr:cNvPr>
                <xdr:cNvCxnSpPr/>
              </xdr:nvCxnSpPr>
              <xdr:spPr>
                <a:xfrm>
                  <a:off x="14568759" y="8948938"/>
                  <a:ext cx="785605" cy="0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103" name="直線矢印コネクタ 1102">
                  <a:extLst>
                    <a:ext uri="{FF2B5EF4-FFF2-40B4-BE49-F238E27FC236}">
                      <a16:creationId xmlns:a16="http://schemas.microsoft.com/office/drawing/2014/main" id="{BAA80108-B54D-7749-3D3E-352200DB49CC}"/>
                    </a:ext>
                  </a:extLst>
                </xdr:cNvPr>
                <xdr:cNvCxnSpPr/>
              </xdr:nvCxnSpPr>
              <xdr:spPr>
                <a:xfrm flipH="1">
                  <a:off x="12455751" y="8948938"/>
                  <a:ext cx="1833079" cy="0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106" name="テキスト ボックス 1105">
                  <a:extLst>
                    <a:ext uri="{FF2B5EF4-FFF2-40B4-BE49-F238E27FC236}">
                      <a16:creationId xmlns:a16="http://schemas.microsoft.com/office/drawing/2014/main" id="{9BC59B22-FE43-13A6-D2D7-E9B5C0EF021E}"/>
                    </a:ext>
                  </a:extLst>
                </xdr:cNvPr>
                <xdr:cNvSpPr txBox="1"/>
              </xdr:nvSpPr>
              <xdr:spPr>
                <a:xfrm>
                  <a:off x="14225621" y="8814989"/>
                  <a:ext cx="80366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7" name="テキスト ボックス 1106">
                  <a:extLst>
                    <a:ext uri="{FF2B5EF4-FFF2-40B4-BE49-F238E27FC236}">
                      <a16:creationId xmlns:a16="http://schemas.microsoft.com/office/drawing/2014/main" id="{1D9A2694-4FF1-B688-30CB-BB399986E55E}"/>
                    </a:ext>
                  </a:extLst>
                </xdr:cNvPr>
                <xdr:cNvSpPr txBox="1"/>
              </xdr:nvSpPr>
              <xdr:spPr>
                <a:xfrm>
                  <a:off x="12437691" y="9656954"/>
                  <a:ext cx="803665" cy="51666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36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8" name="テキスト ボックス 1107">
                  <a:extLst>
                    <a:ext uri="{FF2B5EF4-FFF2-40B4-BE49-F238E27FC236}">
                      <a16:creationId xmlns:a16="http://schemas.microsoft.com/office/drawing/2014/main" id="{62E6C71E-62F7-C15E-1BA1-529489DB8392}"/>
                    </a:ext>
                  </a:extLst>
                </xdr:cNvPr>
                <xdr:cNvSpPr txBox="1"/>
              </xdr:nvSpPr>
              <xdr:spPr>
                <a:xfrm>
                  <a:off x="11796565" y="8652337"/>
                  <a:ext cx="83075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09" name="テキスト ボックス 1108">
                  <a:extLst>
                    <a:ext uri="{FF2B5EF4-FFF2-40B4-BE49-F238E27FC236}">
                      <a16:creationId xmlns:a16="http://schemas.microsoft.com/office/drawing/2014/main" id="{09B50F40-9C23-BA8D-AA9D-20847344619D}"/>
                    </a:ext>
                  </a:extLst>
                </xdr:cNvPr>
                <xdr:cNvSpPr txBox="1"/>
              </xdr:nvSpPr>
              <xdr:spPr>
                <a:xfrm>
                  <a:off x="11507606" y="8996777"/>
                  <a:ext cx="839785" cy="52622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110" name="テキスト ボックス 1109">
                  <a:extLst>
                    <a:ext uri="{FF2B5EF4-FFF2-40B4-BE49-F238E27FC236}">
                      <a16:creationId xmlns:a16="http://schemas.microsoft.com/office/drawing/2014/main" id="{A0C29676-E2A8-0634-7296-0892EE48F613}"/>
                    </a:ext>
                  </a:extLst>
                </xdr:cNvPr>
                <xdr:cNvSpPr txBox="1"/>
              </xdr:nvSpPr>
              <xdr:spPr>
                <a:xfrm>
                  <a:off x="10830360" y="9331650"/>
                  <a:ext cx="821725" cy="50709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39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1112" name="直線コネクタ 1111">
                  <a:extLst>
                    <a:ext uri="{FF2B5EF4-FFF2-40B4-BE49-F238E27FC236}">
                      <a16:creationId xmlns:a16="http://schemas.microsoft.com/office/drawing/2014/main" id="{ED2B399A-F55A-5BFC-ACAD-D1B32C58DFDE}"/>
                    </a:ext>
                  </a:extLst>
                </xdr:cNvPr>
                <xdr:cNvCxnSpPr/>
              </xdr:nvCxnSpPr>
              <xdr:spPr>
                <a:xfrm>
                  <a:off x="12482841" y="5887248"/>
                  <a:ext cx="1805990" cy="0"/>
                </a:xfrm>
                <a:prstGeom prst="line">
                  <a:avLst/>
                </a:prstGeom>
                <a:ln w="57150">
                  <a:solidFill>
                    <a:schemeClr val="tx1">
                      <a:lumMod val="65000"/>
                      <a:lumOff val="3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114" name="テキスト ボックス 1113">
                  <a:extLst>
                    <a:ext uri="{FF2B5EF4-FFF2-40B4-BE49-F238E27FC236}">
                      <a16:creationId xmlns:a16="http://schemas.microsoft.com/office/drawing/2014/main" id="{1411080F-A520-6FCD-CBCF-0EAE59A9020D}"/>
                    </a:ext>
                  </a:extLst>
                </xdr:cNvPr>
                <xdr:cNvSpPr txBox="1"/>
              </xdr:nvSpPr>
              <xdr:spPr>
                <a:xfrm rot="20448127">
                  <a:off x="17864690" y="8317465"/>
                  <a:ext cx="2022708" cy="105245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>
                    <a:lnSpc>
                      <a:spcPts val="2000"/>
                    </a:lnSpc>
                  </a:pPr>
                  <a:r>
                    <a:rPr kumimoji="1" lang="ja-JP" altLang="en-US" sz="1200" b="1">
                      <a:solidFill>
                        <a:sysClr val="windowText" lastClr="000000"/>
                      </a:solidFill>
                    </a:rPr>
                    <a:t>阪急線</a:t>
                  </a:r>
                  <a:endParaRPr kumimoji="1" lang="en-US" altLang="ja-JP" sz="1200" b="1">
                    <a:solidFill>
                      <a:sysClr val="windowText" lastClr="000000"/>
                    </a:solidFill>
                  </a:endParaRPr>
                </a:p>
              </xdr:txBody>
            </xdr:sp>
          </xdr:grp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0823DA39-005A-D0AC-AA1B-5B208E241799}"/>
                  </a:ext>
                </a:extLst>
              </xdr:cNvPr>
              <xdr:cNvCxnSpPr/>
            </xdr:nvCxnSpPr>
            <xdr:spPr>
              <a:xfrm>
                <a:off x="11815058" y="17981196"/>
                <a:ext cx="9030" cy="1358625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" name="直線コネクタ 11">
                <a:extLst>
                  <a:ext uri="{FF2B5EF4-FFF2-40B4-BE49-F238E27FC236}">
                    <a16:creationId xmlns:a16="http://schemas.microsoft.com/office/drawing/2014/main" id="{45EE8F5D-B172-2A42-1E6C-2B952E848003}"/>
                  </a:ext>
                </a:extLst>
              </xdr:cNvPr>
              <xdr:cNvCxnSpPr/>
            </xdr:nvCxnSpPr>
            <xdr:spPr>
              <a:xfrm flipH="1">
                <a:off x="14090605" y="18851865"/>
                <a:ext cx="1300313" cy="0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テキスト ボックス 21">
                <a:extLst>
                  <a:ext uri="{FF2B5EF4-FFF2-40B4-BE49-F238E27FC236}">
                    <a16:creationId xmlns:a16="http://schemas.microsoft.com/office/drawing/2014/main" id="{ED9FE12E-BE97-3054-40C0-F460902FD9F5}"/>
                  </a:ext>
                </a:extLst>
              </xdr:cNvPr>
              <xdr:cNvSpPr txBox="1"/>
            </xdr:nvSpPr>
            <xdr:spPr>
              <a:xfrm>
                <a:off x="10027129" y="12881568"/>
                <a:ext cx="839785" cy="50709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40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  <xdr:cxnSp macro="">
            <xdr:nvCxnSpPr>
              <xdr:cNvPr id="27" name="直線コネクタ 26">
                <a:extLst>
                  <a:ext uri="{FF2B5EF4-FFF2-40B4-BE49-F238E27FC236}">
                    <a16:creationId xmlns:a16="http://schemas.microsoft.com/office/drawing/2014/main" id="{29A8DEB8-72B0-5BE3-A830-7C7D3792212E}"/>
                  </a:ext>
                </a:extLst>
              </xdr:cNvPr>
              <xdr:cNvCxnSpPr/>
            </xdr:nvCxnSpPr>
            <xdr:spPr>
              <a:xfrm>
                <a:off x="13657168" y="15981530"/>
                <a:ext cx="1210013" cy="19136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54" name="直線コネクタ 7553">
                <a:extLst>
                  <a:ext uri="{FF2B5EF4-FFF2-40B4-BE49-F238E27FC236}">
                    <a16:creationId xmlns:a16="http://schemas.microsoft.com/office/drawing/2014/main" id="{0CCC679C-B4DA-77EF-CDB0-FC2D364C6559}"/>
                  </a:ext>
                </a:extLst>
              </xdr:cNvPr>
              <xdr:cNvCxnSpPr/>
            </xdr:nvCxnSpPr>
            <xdr:spPr>
              <a:xfrm flipV="1">
                <a:off x="16492571" y="14823828"/>
                <a:ext cx="27090" cy="1282083"/>
              </a:xfrm>
              <a:prstGeom prst="line">
                <a:avLst/>
              </a:prstGeom>
              <a:ln w="571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557" name="テキスト ボックス 7556">
                <a:extLst>
                  <a:ext uri="{FF2B5EF4-FFF2-40B4-BE49-F238E27FC236}">
                    <a16:creationId xmlns:a16="http://schemas.microsoft.com/office/drawing/2014/main" id="{D89672A8-5F7A-491A-2709-69CD3D4D853B}"/>
                  </a:ext>
                </a:extLst>
              </xdr:cNvPr>
              <xdr:cNvSpPr txBox="1"/>
            </xdr:nvSpPr>
            <xdr:spPr>
              <a:xfrm>
                <a:off x="16537721" y="13273847"/>
                <a:ext cx="1426732" cy="52622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1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7558" name="テキスト ボックス 7557">
                <a:extLst>
                  <a:ext uri="{FF2B5EF4-FFF2-40B4-BE49-F238E27FC236}">
                    <a16:creationId xmlns:a16="http://schemas.microsoft.com/office/drawing/2014/main" id="{4D206C1A-391D-AD17-6A00-615B6C25F4D7}"/>
                  </a:ext>
                </a:extLst>
              </xdr:cNvPr>
              <xdr:cNvSpPr txBox="1"/>
            </xdr:nvSpPr>
            <xdr:spPr>
              <a:xfrm>
                <a:off x="15472187" y="13465203"/>
                <a:ext cx="1462852" cy="51666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2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7559" name="テキスト ボックス 7558">
                <a:extLst>
                  <a:ext uri="{FF2B5EF4-FFF2-40B4-BE49-F238E27FC236}">
                    <a16:creationId xmlns:a16="http://schemas.microsoft.com/office/drawing/2014/main" id="{C1E70C29-0164-FA1C-E587-C1649F963F1A}"/>
                  </a:ext>
                </a:extLst>
              </xdr:cNvPr>
              <xdr:cNvSpPr txBox="1"/>
            </xdr:nvSpPr>
            <xdr:spPr>
              <a:xfrm>
                <a:off x="15761146" y="13934024"/>
                <a:ext cx="1462852" cy="51666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400" b="1">
                    <a:solidFill>
                      <a:srgbClr val="FF0000"/>
                    </a:solidFill>
                  </a:rPr>
                  <a:t>3</a:t>
                </a:r>
                <a:endParaRPr kumimoji="1" lang="ja-JP" altLang="en-US" sz="1400" b="1">
                  <a:solidFill>
                    <a:srgbClr val="FF0000"/>
                  </a:solidFill>
                </a:endParaRPr>
              </a:p>
            </xdr:txBody>
          </xdr:sp>
        </xdr:grp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8B3CC430-7C50-54AC-2472-8CBB86A62818}"/>
                </a:ext>
              </a:extLst>
            </xdr:cNvPr>
            <xdr:cNvCxnSpPr/>
          </xdr:nvCxnSpPr>
          <xdr:spPr>
            <a:xfrm flipV="1">
              <a:off x="14233406" y="19395738"/>
              <a:ext cx="8829978" cy="1061820"/>
            </a:xfrm>
            <a:prstGeom prst="line">
              <a:avLst/>
            </a:prstGeom>
            <a:ln w="57150"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A1E77FC8-0746-A2E9-F1E3-BBBA759A3ED4}"/>
              </a:ext>
            </a:extLst>
          </xdr:cNvPr>
          <xdr:cNvSpPr txBox="1"/>
        </xdr:nvSpPr>
        <xdr:spPr bwMode="auto">
          <a:xfrm>
            <a:off x="16621463" y="16141073"/>
            <a:ext cx="859409" cy="5069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16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1778727</xdr:colOff>
      <xdr:row>24</xdr:row>
      <xdr:rowOff>380999</xdr:rowOff>
    </xdr:from>
    <xdr:to>
      <xdr:col>9</xdr:col>
      <xdr:colOff>2589729</xdr:colOff>
      <xdr:row>26</xdr:row>
      <xdr:rowOff>119742</xdr:rowOff>
    </xdr:to>
    <xdr:sp macro="" textlink="">
      <xdr:nvSpPr>
        <xdr:cNvPr id="1057" name="テキスト ボックス 1056">
          <a:extLst>
            <a:ext uri="{FF2B5EF4-FFF2-40B4-BE49-F238E27FC236}">
              <a16:creationId xmlns:a16="http://schemas.microsoft.com/office/drawing/2014/main" id="{22C3438A-344B-B251-DE16-F2B467D1CF73}"/>
            </a:ext>
          </a:extLst>
        </xdr:cNvPr>
        <xdr:cNvSpPr txBox="1"/>
      </xdr:nvSpPr>
      <xdr:spPr>
        <a:xfrm>
          <a:off x="9187544" y="9046028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10039</xdr:colOff>
      <xdr:row>32</xdr:row>
      <xdr:rowOff>116476</xdr:rowOff>
    </xdr:from>
    <xdr:to>
      <xdr:col>12</xdr:col>
      <xdr:colOff>10039</xdr:colOff>
      <xdr:row>33</xdr:row>
      <xdr:rowOff>232144</xdr:rowOff>
    </xdr:to>
    <xdr:sp macro="" textlink="">
      <xdr:nvSpPr>
        <xdr:cNvPr id="1074" name="テキスト ボックス 1073">
          <a:extLst>
            <a:ext uri="{FF2B5EF4-FFF2-40B4-BE49-F238E27FC236}">
              <a16:creationId xmlns:a16="http://schemas.microsoft.com/office/drawing/2014/main" id="{97833316-62AF-084C-853F-F54E6FF80CFC}"/>
            </a:ext>
          </a:extLst>
        </xdr:cNvPr>
        <xdr:cNvSpPr txBox="1"/>
      </xdr:nvSpPr>
      <xdr:spPr>
        <a:xfrm>
          <a:off x="11593287" y="11908970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13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145598</xdr:colOff>
      <xdr:row>28</xdr:row>
      <xdr:rowOff>55789</xdr:rowOff>
    </xdr:from>
    <xdr:to>
      <xdr:col>12</xdr:col>
      <xdr:colOff>1349</xdr:colOff>
      <xdr:row>29</xdr:row>
      <xdr:rowOff>205781</xdr:rowOff>
    </xdr:to>
    <xdr:sp macro="" textlink="">
      <xdr:nvSpPr>
        <xdr:cNvPr id="1078" name="テキスト ボックス 1077">
          <a:extLst>
            <a:ext uri="{FF2B5EF4-FFF2-40B4-BE49-F238E27FC236}">
              <a16:creationId xmlns:a16="http://schemas.microsoft.com/office/drawing/2014/main" id="{BB319E66-7A70-7F00-4FC8-6D509F51CC8D}"/>
            </a:ext>
          </a:extLst>
        </xdr:cNvPr>
        <xdr:cNvSpPr txBox="1"/>
      </xdr:nvSpPr>
      <xdr:spPr>
        <a:xfrm>
          <a:off x="11647716" y="10689771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16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4595</xdr:colOff>
      <xdr:row>43</xdr:row>
      <xdr:rowOff>121648</xdr:rowOff>
    </xdr:from>
    <xdr:to>
      <xdr:col>12</xdr:col>
      <xdr:colOff>4595</xdr:colOff>
      <xdr:row>44</xdr:row>
      <xdr:rowOff>241076</xdr:rowOff>
    </xdr:to>
    <xdr:sp macro="" textlink="">
      <xdr:nvSpPr>
        <xdr:cNvPr id="1111" name="テキスト ボックス 1110">
          <a:extLst>
            <a:ext uri="{FF2B5EF4-FFF2-40B4-BE49-F238E27FC236}">
              <a16:creationId xmlns:a16="http://schemas.microsoft.com/office/drawing/2014/main" id="{4D4ACD15-CDBC-1D5E-CEFE-788C1DDA7FC0}"/>
            </a:ext>
          </a:extLst>
        </xdr:cNvPr>
        <xdr:cNvSpPr txBox="1"/>
      </xdr:nvSpPr>
      <xdr:spPr>
        <a:xfrm>
          <a:off x="11549743" y="16230600"/>
          <a:ext cx="772885" cy="522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40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4876</xdr:colOff>
      <xdr:row>32</xdr:row>
      <xdr:rowOff>73848</xdr:rowOff>
    </xdr:from>
    <xdr:to>
      <xdr:col>12</xdr:col>
      <xdr:colOff>4876</xdr:colOff>
      <xdr:row>33</xdr:row>
      <xdr:rowOff>193267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F6D5D1-4CA6-EF04-7089-5BDDF5AA54BD}"/>
            </a:ext>
          </a:extLst>
        </xdr:cNvPr>
        <xdr:cNvSpPr txBox="1"/>
      </xdr:nvSpPr>
      <xdr:spPr>
        <a:xfrm>
          <a:off x="13429074" y="11884848"/>
          <a:ext cx="820443" cy="519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13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194198</xdr:colOff>
      <xdr:row>14</xdr:row>
      <xdr:rowOff>14007</xdr:rowOff>
    </xdr:from>
    <xdr:to>
      <xdr:col>14</xdr:col>
      <xdr:colOff>805728</xdr:colOff>
      <xdr:row>14</xdr:row>
      <xdr:rowOff>434226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5D2E2F-90D0-E244-68B8-157D1CD2A20A}"/>
            </a:ext>
          </a:extLst>
        </xdr:cNvPr>
        <xdr:cNvSpPr/>
      </xdr:nvSpPr>
      <xdr:spPr>
        <a:xfrm>
          <a:off x="19148948" y="5509932"/>
          <a:ext cx="611530" cy="3725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477084</xdr:colOff>
      <xdr:row>13</xdr:row>
      <xdr:rowOff>454240</xdr:rowOff>
    </xdr:from>
    <xdr:to>
      <xdr:col>14</xdr:col>
      <xdr:colOff>121418</xdr:colOff>
      <xdr:row>14</xdr:row>
      <xdr:rowOff>363406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7B3B31-667F-63C1-9452-B592DD8639B4}"/>
            </a:ext>
          </a:extLst>
        </xdr:cNvPr>
        <xdr:cNvSpPr/>
      </xdr:nvSpPr>
      <xdr:spPr>
        <a:xfrm>
          <a:off x="17803059" y="5492965"/>
          <a:ext cx="12731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1FC8-B1BF-418D-874C-15FF6998173B}">
  <dimension ref="A1:U81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D4" sqref="D4"/>
    </sheetView>
  </sheetViews>
  <sheetFormatPr defaultColWidth="9.26953125" defaultRowHeight="25.5" x14ac:dyDescent="0.2"/>
  <cols>
    <col min="1" max="1" width="10.6328125" style="32" customWidth="1"/>
    <col min="2" max="2" width="25.6328125" style="32" customWidth="1"/>
    <col min="3" max="3" width="12.7265625" style="3" customWidth="1"/>
    <col min="4" max="4" width="10.6328125" style="47" customWidth="1"/>
    <col min="5" max="6" width="12.6328125" style="3" customWidth="1"/>
    <col min="7" max="7" width="18.6328125" style="33" customWidth="1"/>
    <col min="8" max="8" width="12.6328125" style="3" customWidth="1"/>
    <col min="9" max="9" width="11.54296875" style="34" customWidth="1"/>
    <col min="10" max="10" width="26.54296875" style="2" customWidth="1"/>
    <col min="11" max="11" width="3.6328125" style="1" customWidth="1"/>
    <col min="12" max="12" width="1.36328125" style="1" customWidth="1"/>
    <col min="13" max="13" width="17.26953125" style="1" customWidth="1"/>
    <col min="14" max="16" width="11.1796875" style="1" customWidth="1"/>
    <col min="17" max="16384" width="9.26953125" style="1"/>
  </cols>
  <sheetData>
    <row r="1" spans="1:21" s="49" customFormat="1" ht="36" customHeight="1" thickBot="1" x14ac:dyDescent="0.25">
      <c r="A1" s="110" t="s">
        <v>122</v>
      </c>
      <c r="B1" s="111"/>
      <c r="C1" s="112"/>
      <c r="D1" s="84">
        <v>103142</v>
      </c>
      <c r="E1" s="111" t="s">
        <v>121</v>
      </c>
      <c r="F1" s="111"/>
      <c r="G1" s="85">
        <f>G3/D1</f>
        <v>0.84579511741094804</v>
      </c>
      <c r="H1" s="86"/>
    </row>
    <row r="2" spans="1:21" s="3" customFormat="1" ht="64.5" customHeight="1" thickTop="1" thickBot="1" x14ac:dyDescent="0.25">
      <c r="A2" s="16" t="s">
        <v>7</v>
      </c>
      <c r="B2" s="17" t="s">
        <v>0</v>
      </c>
      <c r="C2" s="17" t="s">
        <v>10</v>
      </c>
      <c r="D2" s="18" t="s">
        <v>1</v>
      </c>
      <c r="E2" s="18" t="s">
        <v>109</v>
      </c>
      <c r="F2" s="18" t="s">
        <v>110</v>
      </c>
      <c r="G2" s="19" t="s">
        <v>111</v>
      </c>
      <c r="H2" s="20" t="s">
        <v>63</v>
      </c>
      <c r="I2" s="35"/>
      <c r="J2" s="14"/>
    </row>
    <row r="3" spans="1:21" ht="30" customHeight="1" thickTop="1" thickBot="1" x14ac:dyDescent="0.25">
      <c r="A3" s="21"/>
      <c r="B3" s="22" t="s">
        <v>5</v>
      </c>
      <c r="C3" s="70"/>
      <c r="D3" s="45"/>
      <c r="E3" s="38">
        <f>SUM(E4:E45)</f>
        <v>21613</v>
      </c>
      <c r="F3" s="23">
        <f>SUM(F4:F45)</f>
        <v>65624</v>
      </c>
      <c r="G3" s="24">
        <f>SUM(G4:G45)</f>
        <v>87237</v>
      </c>
      <c r="H3" s="36">
        <f>SUM(H4:H45)</f>
        <v>6752</v>
      </c>
      <c r="I3" s="103" t="s">
        <v>64</v>
      </c>
      <c r="J3" s="104"/>
      <c r="K3" s="104"/>
      <c r="L3" s="104"/>
      <c r="M3" s="104"/>
      <c r="N3" s="104"/>
      <c r="O3" s="104"/>
      <c r="P3" s="104"/>
      <c r="Q3" s="3"/>
      <c r="R3" s="3"/>
      <c r="S3" s="3"/>
      <c r="T3" s="3"/>
    </row>
    <row r="4" spans="1:21" ht="30.75" customHeight="1" thickTop="1" x14ac:dyDescent="0.2">
      <c r="A4" s="26">
        <v>1</v>
      </c>
      <c r="B4" s="27" t="s">
        <v>75</v>
      </c>
      <c r="C4" s="71" t="s">
        <v>12</v>
      </c>
      <c r="D4" s="46" t="s">
        <v>2</v>
      </c>
      <c r="E4" s="39">
        <v>428</v>
      </c>
      <c r="F4" s="28">
        <v>2183</v>
      </c>
      <c r="G4" s="29">
        <f>E4+F4</f>
        <v>2611</v>
      </c>
      <c r="H4" s="37">
        <v>136</v>
      </c>
      <c r="I4" s="3"/>
      <c r="J4" s="25"/>
      <c r="M4" s="106" t="s">
        <v>70</v>
      </c>
      <c r="N4" s="107"/>
      <c r="O4" s="107"/>
      <c r="P4" s="108"/>
      <c r="Q4" s="59"/>
      <c r="R4" s="59"/>
      <c r="S4" s="59"/>
      <c r="T4" s="59"/>
      <c r="U4" s="59"/>
    </row>
    <row r="5" spans="1:21" ht="30.75" customHeight="1" x14ac:dyDescent="0.2">
      <c r="A5" s="26">
        <v>2</v>
      </c>
      <c r="B5" s="27" t="s">
        <v>76</v>
      </c>
      <c r="C5" s="71" t="s">
        <v>13</v>
      </c>
      <c r="D5" s="46" t="s">
        <v>2</v>
      </c>
      <c r="E5" s="39">
        <v>392</v>
      </c>
      <c r="F5" s="28">
        <v>2850</v>
      </c>
      <c r="G5" s="29">
        <f t="shared" ref="G5:G18" si="0">E5+F5</f>
        <v>3242</v>
      </c>
      <c r="H5" s="37">
        <v>234</v>
      </c>
      <c r="I5" s="3"/>
      <c r="J5" s="5" t="s">
        <v>8</v>
      </c>
      <c r="K5" s="6"/>
      <c r="L5" s="30"/>
      <c r="M5" s="48" t="s">
        <v>54</v>
      </c>
      <c r="N5" s="113" t="s">
        <v>1</v>
      </c>
      <c r="O5" s="114"/>
      <c r="P5" s="115"/>
      <c r="Q5" s="49"/>
      <c r="R5" s="59"/>
      <c r="S5" s="59"/>
      <c r="T5" s="59"/>
      <c r="U5" s="59"/>
    </row>
    <row r="6" spans="1:21" ht="30.75" customHeight="1" x14ac:dyDescent="0.2">
      <c r="A6" s="26">
        <v>3</v>
      </c>
      <c r="B6" s="27" t="s">
        <v>77</v>
      </c>
      <c r="C6" s="71" t="s">
        <v>11</v>
      </c>
      <c r="D6" s="46" t="s">
        <v>2</v>
      </c>
      <c r="E6" s="39">
        <v>1004</v>
      </c>
      <c r="F6" s="28">
        <v>2354</v>
      </c>
      <c r="G6" s="29">
        <f t="shared" si="0"/>
        <v>3358</v>
      </c>
      <c r="H6" s="37">
        <v>109</v>
      </c>
      <c r="I6" s="3"/>
      <c r="J6" s="8">
        <f>SUM(G4:G33)</f>
        <v>65567</v>
      </c>
      <c r="K6" s="9"/>
      <c r="L6" s="30"/>
      <c r="M6" s="48"/>
      <c r="N6" s="50" t="s">
        <v>49</v>
      </c>
      <c r="O6" s="51" t="s">
        <v>50</v>
      </c>
      <c r="P6" s="52" t="s">
        <v>69</v>
      </c>
      <c r="Q6" s="53"/>
      <c r="R6" s="59"/>
      <c r="S6" s="59"/>
      <c r="T6" s="59"/>
      <c r="U6" s="59"/>
    </row>
    <row r="7" spans="1:21" ht="30.75" customHeight="1" x14ac:dyDescent="0.2">
      <c r="A7" s="26">
        <v>4</v>
      </c>
      <c r="B7" s="27" t="s">
        <v>78</v>
      </c>
      <c r="C7" s="71" t="s">
        <v>14</v>
      </c>
      <c r="D7" s="46" t="s">
        <v>2</v>
      </c>
      <c r="E7" s="39">
        <v>298</v>
      </c>
      <c r="F7" s="28">
        <v>2021</v>
      </c>
      <c r="G7" s="29">
        <f t="shared" si="0"/>
        <v>2319</v>
      </c>
      <c r="H7" s="37">
        <v>146</v>
      </c>
      <c r="I7" s="3"/>
      <c r="J7" s="11" t="s">
        <v>123</v>
      </c>
      <c r="K7" s="12"/>
      <c r="L7" s="30"/>
      <c r="M7" s="54" t="s">
        <v>48</v>
      </c>
      <c r="N7" s="55" t="s">
        <v>124</v>
      </c>
      <c r="O7" s="55" t="s">
        <v>130</v>
      </c>
      <c r="P7" s="55" t="s">
        <v>128</v>
      </c>
      <c r="Q7" s="99" t="s">
        <v>126</v>
      </c>
      <c r="R7" s="102"/>
      <c r="S7" s="102"/>
      <c r="T7" s="88"/>
      <c r="U7" s="75"/>
    </row>
    <row r="8" spans="1:21" ht="30.75" customHeight="1" x14ac:dyDescent="0.2">
      <c r="A8" s="26">
        <v>5</v>
      </c>
      <c r="B8" s="27" t="s">
        <v>79</v>
      </c>
      <c r="C8" s="71" t="s">
        <v>15</v>
      </c>
      <c r="D8" s="46" t="s">
        <v>2</v>
      </c>
      <c r="E8" s="39">
        <v>336</v>
      </c>
      <c r="F8" s="28">
        <v>1234</v>
      </c>
      <c r="G8" s="29">
        <f t="shared" si="0"/>
        <v>1570</v>
      </c>
      <c r="H8" s="37">
        <v>160</v>
      </c>
      <c r="I8" s="3"/>
      <c r="J8" s="40" t="s">
        <v>66</v>
      </c>
      <c r="K8" s="41"/>
      <c r="L8" s="30"/>
      <c r="M8" s="54" t="s">
        <v>65</v>
      </c>
      <c r="N8" s="95" t="s">
        <v>119</v>
      </c>
      <c r="O8" s="97"/>
      <c r="P8" s="98"/>
      <c r="Q8" s="99" t="s">
        <v>118</v>
      </c>
      <c r="R8" s="102"/>
      <c r="S8" s="102"/>
      <c r="T8" s="75"/>
      <c r="U8" s="75"/>
    </row>
    <row r="9" spans="1:21" ht="30.75" customHeight="1" x14ac:dyDescent="0.2">
      <c r="A9" s="26">
        <v>6</v>
      </c>
      <c r="B9" s="27" t="s">
        <v>80</v>
      </c>
      <c r="C9" s="71" t="s">
        <v>16</v>
      </c>
      <c r="D9" s="46" t="s">
        <v>2</v>
      </c>
      <c r="E9" s="39">
        <v>112</v>
      </c>
      <c r="F9" s="28">
        <v>737</v>
      </c>
      <c r="G9" s="29">
        <f t="shared" si="0"/>
        <v>849</v>
      </c>
      <c r="H9" s="37">
        <v>43</v>
      </c>
      <c r="I9" s="3"/>
      <c r="J9" s="42">
        <f>J6*5</f>
        <v>327835</v>
      </c>
      <c r="K9" s="43" t="s">
        <v>67</v>
      </c>
      <c r="L9" s="30"/>
      <c r="M9" s="54" t="s">
        <v>51</v>
      </c>
      <c r="N9" s="95" t="s">
        <v>120</v>
      </c>
      <c r="O9" s="97"/>
      <c r="P9" s="98"/>
      <c r="Q9" s="99" t="s">
        <v>125</v>
      </c>
      <c r="R9" s="100"/>
      <c r="S9" s="101"/>
      <c r="T9" s="101"/>
      <c r="U9" s="101"/>
    </row>
    <row r="10" spans="1:21" ht="30.75" customHeight="1" x14ac:dyDescent="0.2">
      <c r="A10" s="26">
        <v>7</v>
      </c>
      <c r="B10" s="27" t="s">
        <v>81</v>
      </c>
      <c r="C10" s="71" t="s">
        <v>17</v>
      </c>
      <c r="D10" s="46" t="s">
        <v>2</v>
      </c>
      <c r="E10" s="39">
        <v>344</v>
      </c>
      <c r="F10" s="28">
        <v>1929</v>
      </c>
      <c r="G10" s="29">
        <f t="shared" si="0"/>
        <v>2273</v>
      </c>
      <c r="H10" s="37">
        <v>196</v>
      </c>
      <c r="I10" s="3"/>
      <c r="J10" s="7" t="s">
        <v>9</v>
      </c>
      <c r="L10" s="31"/>
      <c r="M10" s="56" t="s">
        <v>52</v>
      </c>
      <c r="N10" s="109" t="s">
        <v>53</v>
      </c>
      <c r="O10" s="97"/>
      <c r="P10" s="98"/>
      <c r="Q10" s="53"/>
      <c r="R10" s="59"/>
      <c r="S10" s="59"/>
      <c r="T10" s="59"/>
      <c r="U10" s="59"/>
    </row>
    <row r="11" spans="1:21" ht="30.75" customHeight="1" x14ac:dyDescent="0.2">
      <c r="A11" s="26">
        <v>8</v>
      </c>
      <c r="B11" s="27" t="s">
        <v>82</v>
      </c>
      <c r="C11" s="71" t="s">
        <v>18</v>
      </c>
      <c r="D11" s="46" t="s">
        <v>2</v>
      </c>
      <c r="E11" s="39">
        <v>513</v>
      </c>
      <c r="F11" s="28">
        <v>2356</v>
      </c>
      <c r="G11" s="29">
        <f t="shared" si="0"/>
        <v>2869</v>
      </c>
      <c r="H11" s="37">
        <v>179</v>
      </c>
      <c r="I11" s="3"/>
      <c r="J11" s="10">
        <f>SUM(G34:G40)</f>
        <v>13036</v>
      </c>
      <c r="M11" s="105" t="s">
        <v>55</v>
      </c>
      <c r="N11" s="105"/>
      <c r="O11" s="105"/>
      <c r="P11" s="49"/>
      <c r="Q11" s="49"/>
      <c r="R11" s="60"/>
      <c r="S11" s="59"/>
      <c r="T11" s="59"/>
      <c r="U11" s="59"/>
    </row>
    <row r="12" spans="1:21" ht="30.75" customHeight="1" x14ac:dyDescent="0.2">
      <c r="A12" s="26">
        <v>9</v>
      </c>
      <c r="B12" s="27" t="s">
        <v>83</v>
      </c>
      <c r="C12" s="71" t="s">
        <v>19</v>
      </c>
      <c r="D12" s="46" t="s">
        <v>2</v>
      </c>
      <c r="E12" s="39">
        <v>479</v>
      </c>
      <c r="F12" s="28">
        <v>3419</v>
      </c>
      <c r="G12" s="29">
        <f t="shared" si="0"/>
        <v>3898</v>
      </c>
      <c r="H12" s="37">
        <v>283</v>
      </c>
      <c r="I12" s="3"/>
      <c r="J12" s="13" t="s">
        <v>129</v>
      </c>
      <c r="M12" s="91" t="s">
        <v>56</v>
      </c>
      <c r="N12" s="93" t="s">
        <v>61</v>
      </c>
      <c r="O12" s="94"/>
      <c r="P12" s="44" t="s">
        <v>57</v>
      </c>
      <c r="Q12" s="57"/>
      <c r="R12" s="60"/>
      <c r="S12" s="59"/>
      <c r="T12" s="59"/>
      <c r="U12" s="59"/>
    </row>
    <row r="13" spans="1:21" ht="30.75" customHeight="1" x14ac:dyDescent="0.2">
      <c r="A13" s="26">
        <v>10</v>
      </c>
      <c r="B13" s="27" t="s">
        <v>84</v>
      </c>
      <c r="C13" s="71" t="s">
        <v>20</v>
      </c>
      <c r="D13" s="46" t="s">
        <v>2</v>
      </c>
      <c r="E13" s="39">
        <v>630</v>
      </c>
      <c r="F13" s="28">
        <v>1744</v>
      </c>
      <c r="G13" s="29">
        <f t="shared" si="0"/>
        <v>2374</v>
      </c>
      <c r="H13" s="37">
        <v>298</v>
      </c>
      <c r="I13" s="3"/>
      <c r="J13" s="40" t="s">
        <v>68</v>
      </c>
      <c r="K13" s="41"/>
      <c r="M13" s="92"/>
      <c r="N13" s="89" t="s">
        <v>62</v>
      </c>
      <c r="O13" s="90"/>
      <c r="P13" s="58"/>
      <c r="Q13" s="49"/>
      <c r="R13" s="59"/>
      <c r="S13" s="59"/>
      <c r="T13" s="59"/>
      <c r="U13" s="59"/>
    </row>
    <row r="14" spans="1:21" ht="30.75" customHeight="1" x14ac:dyDescent="0.2">
      <c r="A14" s="26">
        <v>11</v>
      </c>
      <c r="B14" s="27" t="s">
        <v>85</v>
      </c>
      <c r="C14" s="71" t="s">
        <v>21</v>
      </c>
      <c r="D14" s="46" t="s">
        <v>2</v>
      </c>
      <c r="E14" s="39">
        <v>376</v>
      </c>
      <c r="F14" s="28">
        <v>643</v>
      </c>
      <c r="G14" s="29">
        <f t="shared" si="0"/>
        <v>1019</v>
      </c>
      <c r="H14" s="37">
        <v>215</v>
      </c>
      <c r="I14" s="3"/>
      <c r="J14" s="42">
        <f>J11*10</f>
        <v>130360</v>
      </c>
      <c r="K14" s="43" t="s">
        <v>67</v>
      </c>
      <c r="M14" s="54" t="s">
        <v>58</v>
      </c>
      <c r="N14" s="95" t="s">
        <v>59</v>
      </c>
      <c r="O14" s="96"/>
      <c r="P14" s="49"/>
      <c r="Q14" s="49"/>
      <c r="R14" s="59"/>
      <c r="S14" s="59"/>
      <c r="T14" s="59"/>
      <c r="U14" s="59"/>
    </row>
    <row r="15" spans="1:21" ht="30.75" customHeight="1" x14ac:dyDescent="0.2">
      <c r="A15" s="26">
        <v>12</v>
      </c>
      <c r="B15" s="27" t="s">
        <v>86</v>
      </c>
      <c r="C15" s="71" t="s">
        <v>22</v>
      </c>
      <c r="D15" s="46" t="s">
        <v>2</v>
      </c>
      <c r="E15" s="39">
        <v>455</v>
      </c>
      <c r="F15" s="28">
        <v>2409</v>
      </c>
      <c r="G15" s="29">
        <f t="shared" si="0"/>
        <v>2864</v>
      </c>
      <c r="H15" s="37">
        <v>177</v>
      </c>
      <c r="I15" s="3"/>
      <c r="J15" s="62" t="s">
        <v>71</v>
      </c>
      <c r="K15" s="59"/>
      <c r="M15" s="56" t="s">
        <v>60</v>
      </c>
      <c r="N15" s="95" t="s">
        <v>53</v>
      </c>
      <c r="O15" s="96"/>
      <c r="P15" s="49"/>
      <c r="Q15" s="49"/>
      <c r="R15" s="59"/>
      <c r="S15" s="59"/>
      <c r="T15" s="59"/>
      <c r="U15" s="59"/>
    </row>
    <row r="16" spans="1:21" ht="30.75" customHeight="1" x14ac:dyDescent="0.2">
      <c r="A16" s="26">
        <v>12</v>
      </c>
      <c r="B16" s="27" t="s">
        <v>87</v>
      </c>
      <c r="C16" s="71" t="s">
        <v>22</v>
      </c>
      <c r="D16" s="46" t="s">
        <v>2</v>
      </c>
      <c r="E16" s="39">
        <v>313</v>
      </c>
      <c r="F16" s="28">
        <v>566</v>
      </c>
      <c r="G16" s="29">
        <f t="shared" si="0"/>
        <v>879</v>
      </c>
      <c r="H16" s="37">
        <v>51</v>
      </c>
      <c r="I16" s="3"/>
      <c r="J16" s="63">
        <f>SUM(G41:G45)</f>
        <v>8634</v>
      </c>
      <c r="K16" s="59"/>
      <c r="M16" s="61"/>
      <c r="N16" s="61"/>
      <c r="O16" s="61"/>
      <c r="P16" s="59"/>
      <c r="Q16" s="59"/>
      <c r="R16" s="59"/>
      <c r="S16" s="59"/>
      <c r="T16" s="59"/>
      <c r="U16" s="59"/>
    </row>
    <row r="17" spans="1:12" ht="30.75" customHeight="1" x14ac:dyDescent="0.2">
      <c r="A17" s="26">
        <v>13</v>
      </c>
      <c r="B17" s="27" t="s">
        <v>88</v>
      </c>
      <c r="C17" s="71" t="s">
        <v>23</v>
      </c>
      <c r="D17" s="46" t="s">
        <v>2</v>
      </c>
      <c r="E17" s="39">
        <v>634</v>
      </c>
      <c r="F17" s="28">
        <v>1437</v>
      </c>
      <c r="G17" s="29">
        <f t="shared" si="0"/>
        <v>2071</v>
      </c>
      <c r="H17" s="37">
        <v>97</v>
      </c>
      <c r="I17" s="3"/>
      <c r="J17" s="74" t="s">
        <v>127</v>
      </c>
      <c r="K17" s="59"/>
    </row>
    <row r="18" spans="1:12" ht="30.75" customHeight="1" x14ac:dyDescent="0.2">
      <c r="A18" s="26">
        <v>14</v>
      </c>
      <c r="B18" s="27" t="s">
        <v>89</v>
      </c>
      <c r="C18" s="71" t="s">
        <v>24</v>
      </c>
      <c r="D18" s="46" t="s">
        <v>2</v>
      </c>
      <c r="E18" s="39">
        <v>1020</v>
      </c>
      <c r="F18" s="28">
        <v>2114</v>
      </c>
      <c r="G18" s="29">
        <f t="shared" si="0"/>
        <v>3134</v>
      </c>
      <c r="H18" s="37">
        <v>181</v>
      </c>
      <c r="I18" s="3"/>
      <c r="J18" s="40" t="s">
        <v>72</v>
      </c>
      <c r="K18" s="41"/>
    </row>
    <row r="19" spans="1:12" ht="30.75" customHeight="1" x14ac:dyDescent="0.2">
      <c r="A19" s="26">
        <v>15</v>
      </c>
      <c r="B19" s="27" t="s">
        <v>91</v>
      </c>
      <c r="C19" s="71" t="s">
        <v>25</v>
      </c>
      <c r="D19" s="46" t="s">
        <v>2</v>
      </c>
      <c r="E19" s="39">
        <v>302</v>
      </c>
      <c r="F19" s="28">
        <v>1930</v>
      </c>
      <c r="G19" s="29">
        <f t="shared" ref="G19:G31" si="1">E19+F19</f>
        <v>2232</v>
      </c>
      <c r="H19" s="37">
        <v>144</v>
      </c>
      <c r="I19" s="3"/>
      <c r="J19" s="42">
        <f>J16*12</f>
        <v>103608</v>
      </c>
      <c r="K19" s="43" t="s">
        <v>67</v>
      </c>
    </row>
    <row r="20" spans="1:12" ht="30.75" customHeight="1" x14ac:dyDescent="0.2">
      <c r="A20" s="26">
        <v>16</v>
      </c>
      <c r="B20" s="27" t="s">
        <v>90</v>
      </c>
      <c r="C20" s="71" t="s">
        <v>26</v>
      </c>
      <c r="D20" s="46" t="s">
        <v>2</v>
      </c>
      <c r="E20" s="39">
        <v>614</v>
      </c>
      <c r="F20" s="28">
        <v>2157</v>
      </c>
      <c r="G20" s="29">
        <f t="shared" si="1"/>
        <v>2771</v>
      </c>
      <c r="H20" s="37">
        <v>299</v>
      </c>
      <c r="I20" s="3"/>
      <c r="J20" s="15"/>
    </row>
    <row r="21" spans="1:12" ht="30.75" customHeight="1" x14ac:dyDescent="0.2">
      <c r="A21" s="26">
        <v>17</v>
      </c>
      <c r="B21" s="27" t="s">
        <v>92</v>
      </c>
      <c r="C21" s="71" t="s">
        <v>27</v>
      </c>
      <c r="D21" s="46" t="s">
        <v>2</v>
      </c>
      <c r="E21" s="39">
        <v>326</v>
      </c>
      <c r="F21" s="28">
        <v>1875</v>
      </c>
      <c r="G21" s="29">
        <f t="shared" si="1"/>
        <v>2201</v>
      </c>
      <c r="H21" s="37">
        <v>286</v>
      </c>
      <c r="I21" s="3"/>
      <c r="J21" s="87" t="s">
        <v>74</v>
      </c>
      <c r="K21" s="88"/>
      <c r="L21" s="88"/>
    </row>
    <row r="22" spans="1:12" ht="30.75" customHeight="1" x14ac:dyDescent="0.2">
      <c r="A22" s="26">
        <v>18</v>
      </c>
      <c r="B22" s="27" t="s">
        <v>93</v>
      </c>
      <c r="C22" s="71" t="s">
        <v>28</v>
      </c>
      <c r="D22" s="46" t="s">
        <v>2</v>
      </c>
      <c r="E22" s="39">
        <v>327</v>
      </c>
      <c r="F22" s="28">
        <v>1161</v>
      </c>
      <c r="G22" s="29">
        <f t="shared" si="1"/>
        <v>1488</v>
      </c>
      <c r="H22" s="37">
        <v>87</v>
      </c>
      <c r="I22" s="3"/>
      <c r="J22" s="73">
        <f>J9+J14+J19</f>
        <v>561803</v>
      </c>
      <c r="K22" s="41" t="s">
        <v>67</v>
      </c>
    </row>
    <row r="23" spans="1:12" ht="30.75" customHeight="1" x14ac:dyDescent="0.2">
      <c r="A23" s="26">
        <v>19</v>
      </c>
      <c r="B23" s="27" t="s">
        <v>94</v>
      </c>
      <c r="C23" s="71" t="s">
        <v>29</v>
      </c>
      <c r="D23" s="46" t="s">
        <v>2</v>
      </c>
      <c r="E23" s="39">
        <v>246</v>
      </c>
      <c r="F23" s="28">
        <v>965</v>
      </c>
      <c r="G23" s="29">
        <f t="shared" si="1"/>
        <v>1211</v>
      </c>
      <c r="H23" s="37">
        <v>72</v>
      </c>
      <c r="I23" s="3"/>
      <c r="J23" s="15"/>
    </row>
    <row r="24" spans="1:12" ht="30.75" customHeight="1" x14ac:dyDescent="0.2">
      <c r="A24" s="26">
        <v>20</v>
      </c>
      <c r="B24" s="27" t="s">
        <v>95</v>
      </c>
      <c r="C24" s="71" t="s">
        <v>30</v>
      </c>
      <c r="D24" s="46" t="s">
        <v>2</v>
      </c>
      <c r="E24" s="39">
        <v>478</v>
      </c>
      <c r="F24" s="28">
        <v>1155</v>
      </c>
      <c r="G24" s="29">
        <f t="shared" si="1"/>
        <v>1633</v>
      </c>
      <c r="H24" s="37">
        <v>116</v>
      </c>
      <c r="I24" s="3"/>
      <c r="J24" s="15"/>
    </row>
    <row r="25" spans="1:12" ht="30.75" customHeight="1" x14ac:dyDescent="0.2">
      <c r="A25" s="26">
        <v>21</v>
      </c>
      <c r="B25" s="27" t="s">
        <v>97</v>
      </c>
      <c r="C25" s="71" t="s">
        <v>31</v>
      </c>
      <c r="D25" s="46" t="s">
        <v>2</v>
      </c>
      <c r="E25" s="39">
        <v>400</v>
      </c>
      <c r="F25" s="28">
        <v>2694</v>
      </c>
      <c r="G25" s="29">
        <f t="shared" si="1"/>
        <v>3094</v>
      </c>
      <c r="H25" s="37">
        <v>309</v>
      </c>
      <c r="I25" s="3"/>
      <c r="J25" s="15"/>
    </row>
    <row r="26" spans="1:12" ht="30.75" customHeight="1" x14ac:dyDescent="0.2">
      <c r="A26" s="26">
        <v>22</v>
      </c>
      <c r="B26" s="27" t="s">
        <v>98</v>
      </c>
      <c r="C26" s="71" t="s">
        <v>32</v>
      </c>
      <c r="D26" s="46" t="s">
        <v>2</v>
      </c>
      <c r="E26" s="39">
        <v>418</v>
      </c>
      <c r="F26" s="28">
        <v>892</v>
      </c>
      <c r="G26" s="29">
        <f t="shared" si="1"/>
        <v>1310</v>
      </c>
      <c r="H26" s="37">
        <v>114</v>
      </c>
      <c r="I26" s="3"/>
      <c r="J26" s="15"/>
    </row>
    <row r="27" spans="1:12" ht="30.75" customHeight="1" x14ac:dyDescent="0.2">
      <c r="A27" s="26">
        <v>23</v>
      </c>
      <c r="B27" s="27" t="s">
        <v>99</v>
      </c>
      <c r="C27" s="71" t="s">
        <v>33</v>
      </c>
      <c r="D27" s="46" t="s">
        <v>2</v>
      </c>
      <c r="E27" s="39">
        <v>958</v>
      </c>
      <c r="F27" s="28">
        <v>2917</v>
      </c>
      <c r="G27" s="29">
        <f t="shared" si="1"/>
        <v>3875</v>
      </c>
      <c r="H27" s="37">
        <v>403</v>
      </c>
      <c r="I27" s="3"/>
      <c r="J27" s="15"/>
    </row>
    <row r="28" spans="1:12" ht="30.75" customHeight="1" x14ac:dyDescent="0.2">
      <c r="A28" s="26">
        <v>24</v>
      </c>
      <c r="B28" s="27" t="s">
        <v>100</v>
      </c>
      <c r="C28" s="71" t="s">
        <v>34</v>
      </c>
      <c r="D28" s="46" t="s">
        <v>2</v>
      </c>
      <c r="E28" s="39">
        <v>586</v>
      </c>
      <c r="F28" s="28">
        <v>1340</v>
      </c>
      <c r="G28" s="29">
        <f t="shared" si="1"/>
        <v>1926</v>
      </c>
      <c r="H28" s="37">
        <v>307</v>
      </c>
      <c r="I28" s="3"/>
      <c r="J28" s="15"/>
    </row>
    <row r="29" spans="1:12" ht="30.75" customHeight="1" x14ac:dyDescent="0.2">
      <c r="A29" s="26">
        <v>25</v>
      </c>
      <c r="B29" s="27" t="s">
        <v>96</v>
      </c>
      <c r="C29" s="71" t="s">
        <v>35</v>
      </c>
      <c r="D29" s="46" t="s">
        <v>2</v>
      </c>
      <c r="E29" s="39">
        <v>466</v>
      </c>
      <c r="F29" s="28">
        <v>2009</v>
      </c>
      <c r="G29" s="29">
        <f t="shared" si="1"/>
        <v>2475</v>
      </c>
      <c r="H29" s="37">
        <v>287</v>
      </c>
      <c r="I29" s="3"/>
      <c r="J29" s="15"/>
    </row>
    <row r="30" spans="1:12" ht="30.75" customHeight="1" x14ac:dyDescent="0.2">
      <c r="A30" s="26">
        <v>26</v>
      </c>
      <c r="B30" s="27" t="s">
        <v>101</v>
      </c>
      <c r="C30" s="71" t="s">
        <v>36</v>
      </c>
      <c r="D30" s="46" t="s">
        <v>2</v>
      </c>
      <c r="E30" s="39">
        <v>406</v>
      </c>
      <c r="F30" s="28">
        <v>857</v>
      </c>
      <c r="G30" s="29">
        <f t="shared" si="1"/>
        <v>1263</v>
      </c>
      <c r="H30" s="37">
        <v>171</v>
      </c>
      <c r="I30" s="3"/>
      <c r="J30" s="15"/>
    </row>
    <row r="31" spans="1:12" ht="30.75" customHeight="1" x14ac:dyDescent="0.2">
      <c r="A31" s="26">
        <v>27</v>
      </c>
      <c r="B31" s="27" t="s">
        <v>102</v>
      </c>
      <c r="C31" s="71" t="s">
        <v>37</v>
      </c>
      <c r="D31" s="46" t="s">
        <v>2</v>
      </c>
      <c r="E31" s="39">
        <v>694</v>
      </c>
      <c r="F31" s="28">
        <v>1062</v>
      </c>
      <c r="G31" s="29">
        <f t="shared" si="1"/>
        <v>1756</v>
      </c>
      <c r="H31" s="37">
        <v>243</v>
      </c>
      <c r="I31" s="3"/>
      <c r="J31" s="15"/>
    </row>
    <row r="32" spans="1:12" ht="30.75" customHeight="1" x14ac:dyDescent="0.2">
      <c r="A32" s="26">
        <v>28</v>
      </c>
      <c r="B32" s="27" t="s">
        <v>103</v>
      </c>
      <c r="C32" s="71" t="s">
        <v>38</v>
      </c>
      <c r="D32" s="46" t="s">
        <v>2</v>
      </c>
      <c r="E32" s="39">
        <v>266</v>
      </c>
      <c r="F32" s="28">
        <v>1084</v>
      </c>
      <c r="G32" s="29">
        <f t="shared" ref="G32:G45" si="2">E32+F32</f>
        <v>1350</v>
      </c>
      <c r="H32" s="37">
        <v>175</v>
      </c>
      <c r="I32" s="3"/>
      <c r="J32" s="15"/>
    </row>
    <row r="33" spans="1:16" ht="30.75" customHeight="1" x14ac:dyDescent="0.2">
      <c r="A33" s="26">
        <v>29</v>
      </c>
      <c r="B33" s="27" t="s">
        <v>104</v>
      </c>
      <c r="C33" s="71" t="s">
        <v>39</v>
      </c>
      <c r="D33" s="46" t="s">
        <v>2</v>
      </c>
      <c r="E33" s="39">
        <v>566</v>
      </c>
      <c r="F33" s="28">
        <v>1086</v>
      </c>
      <c r="G33" s="29">
        <f t="shared" si="2"/>
        <v>1652</v>
      </c>
      <c r="H33" s="37">
        <v>151</v>
      </c>
      <c r="I33" s="3"/>
      <c r="J33" s="15"/>
    </row>
    <row r="34" spans="1:16" ht="30.75" customHeight="1" x14ac:dyDescent="0.2">
      <c r="A34" s="76">
        <v>30</v>
      </c>
      <c r="B34" s="77" t="s">
        <v>116</v>
      </c>
      <c r="C34" s="78" t="s">
        <v>47</v>
      </c>
      <c r="D34" s="79" t="s">
        <v>73</v>
      </c>
      <c r="E34" s="80">
        <v>0</v>
      </c>
      <c r="F34" s="81">
        <v>6388</v>
      </c>
      <c r="G34" s="82">
        <f t="shared" si="2"/>
        <v>6388</v>
      </c>
      <c r="H34" s="37">
        <v>502</v>
      </c>
      <c r="I34" s="3"/>
      <c r="J34" s="15"/>
    </row>
    <row r="35" spans="1:16" ht="30.75" customHeight="1" x14ac:dyDescent="0.2">
      <c r="A35" s="76">
        <v>31</v>
      </c>
      <c r="B35" s="77" t="s">
        <v>106</v>
      </c>
      <c r="C35" s="78" t="s">
        <v>16</v>
      </c>
      <c r="D35" s="79" t="s">
        <v>3</v>
      </c>
      <c r="E35" s="80">
        <v>847</v>
      </c>
      <c r="F35" s="81">
        <v>848</v>
      </c>
      <c r="G35" s="82">
        <f t="shared" si="2"/>
        <v>1695</v>
      </c>
      <c r="H35" s="37">
        <v>69</v>
      </c>
      <c r="I35" s="3"/>
      <c r="J35" s="15"/>
    </row>
    <row r="36" spans="1:16" ht="30.75" customHeight="1" x14ac:dyDescent="0.2">
      <c r="A36" s="76">
        <v>32</v>
      </c>
      <c r="B36" s="77" t="s">
        <v>105</v>
      </c>
      <c r="C36" s="78" t="s">
        <v>21</v>
      </c>
      <c r="D36" s="79" t="s">
        <v>3</v>
      </c>
      <c r="E36" s="80">
        <v>788</v>
      </c>
      <c r="F36" s="81">
        <v>558</v>
      </c>
      <c r="G36" s="82">
        <f t="shared" si="2"/>
        <v>1346</v>
      </c>
      <c r="H36" s="37">
        <v>50</v>
      </c>
      <c r="I36" s="3"/>
      <c r="J36" s="15"/>
    </row>
    <row r="37" spans="1:16" ht="30.75" customHeight="1" x14ac:dyDescent="0.2">
      <c r="A37" s="76">
        <v>33</v>
      </c>
      <c r="B37" s="77" t="s">
        <v>117</v>
      </c>
      <c r="C37" s="78" t="s">
        <v>27</v>
      </c>
      <c r="D37" s="79" t="s">
        <v>3</v>
      </c>
      <c r="E37" s="80">
        <v>950</v>
      </c>
      <c r="F37" s="81">
        <v>1154</v>
      </c>
      <c r="G37" s="82">
        <f t="shared" si="2"/>
        <v>2104</v>
      </c>
      <c r="H37" s="37">
        <v>93</v>
      </c>
      <c r="I37" s="3"/>
      <c r="J37" s="15"/>
    </row>
    <row r="38" spans="1:16" ht="30.75" customHeight="1" x14ac:dyDescent="0.2">
      <c r="A38" s="76">
        <v>34</v>
      </c>
      <c r="B38" s="77" t="s">
        <v>4</v>
      </c>
      <c r="C38" s="78" t="s">
        <v>40</v>
      </c>
      <c r="D38" s="79" t="s">
        <v>3</v>
      </c>
      <c r="E38" s="80">
        <v>142</v>
      </c>
      <c r="F38" s="81">
        <v>19</v>
      </c>
      <c r="G38" s="82">
        <f t="shared" si="2"/>
        <v>161</v>
      </c>
      <c r="H38" s="37">
        <v>2</v>
      </c>
      <c r="I38" s="3"/>
      <c r="J38" s="15"/>
    </row>
    <row r="39" spans="1:16" ht="30.75" customHeight="1" x14ac:dyDescent="0.2">
      <c r="A39" s="76">
        <v>35</v>
      </c>
      <c r="B39" s="77" t="s">
        <v>107</v>
      </c>
      <c r="C39" s="83" t="s">
        <v>41</v>
      </c>
      <c r="D39" s="79" t="s">
        <v>3</v>
      </c>
      <c r="E39" s="80">
        <v>68</v>
      </c>
      <c r="F39" s="81">
        <v>27</v>
      </c>
      <c r="G39" s="82">
        <f t="shared" si="2"/>
        <v>95</v>
      </c>
      <c r="H39" s="37">
        <v>31</v>
      </c>
      <c r="I39" s="3"/>
      <c r="J39" s="15"/>
    </row>
    <row r="40" spans="1:16" ht="30.75" customHeight="1" x14ac:dyDescent="0.2">
      <c r="A40" s="76">
        <v>36</v>
      </c>
      <c r="B40" s="77" t="s">
        <v>108</v>
      </c>
      <c r="C40" s="78" t="s">
        <v>28</v>
      </c>
      <c r="D40" s="79" t="s">
        <v>3</v>
      </c>
      <c r="E40" s="80">
        <v>532</v>
      </c>
      <c r="F40" s="81">
        <v>715</v>
      </c>
      <c r="G40" s="82">
        <f t="shared" si="2"/>
        <v>1247</v>
      </c>
      <c r="H40" s="37">
        <v>41</v>
      </c>
      <c r="I40" s="3"/>
      <c r="J40" s="15"/>
    </row>
    <row r="41" spans="1:16" ht="30.75" customHeight="1" x14ac:dyDescent="0.2">
      <c r="A41" s="64">
        <v>37</v>
      </c>
      <c r="B41" s="65" t="s">
        <v>6</v>
      </c>
      <c r="C41" s="72" t="s">
        <v>42</v>
      </c>
      <c r="D41" s="66" t="s">
        <v>73</v>
      </c>
      <c r="E41" s="68">
        <v>295</v>
      </c>
      <c r="F41" s="67">
        <v>947</v>
      </c>
      <c r="G41" s="69">
        <f t="shared" si="2"/>
        <v>1242</v>
      </c>
      <c r="H41" s="37">
        <v>32</v>
      </c>
      <c r="I41" s="3"/>
      <c r="J41" s="15"/>
    </row>
    <row r="42" spans="1:16" ht="30.75" customHeight="1" x14ac:dyDescent="0.2">
      <c r="A42" s="64">
        <v>38</v>
      </c>
      <c r="B42" s="65" t="s">
        <v>112</v>
      </c>
      <c r="C42" s="72" t="s">
        <v>43</v>
      </c>
      <c r="D42" s="66" t="s">
        <v>73</v>
      </c>
      <c r="E42" s="68">
        <v>1370</v>
      </c>
      <c r="F42" s="67">
        <v>937</v>
      </c>
      <c r="G42" s="69">
        <f t="shared" si="2"/>
        <v>2307</v>
      </c>
      <c r="H42" s="37">
        <v>109</v>
      </c>
      <c r="I42" s="3"/>
      <c r="J42" s="15" t="e">
        <f>SUM(#REF!)</f>
        <v>#REF!</v>
      </c>
    </row>
    <row r="43" spans="1:16" ht="30.75" customHeight="1" x14ac:dyDescent="0.2">
      <c r="A43" s="64">
        <v>39</v>
      </c>
      <c r="B43" s="65" t="s">
        <v>113</v>
      </c>
      <c r="C43" s="72" t="s">
        <v>44</v>
      </c>
      <c r="D43" s="66" t="s">
        <v>73</v>
      </c>
      <c r="E43" s="68">
        <v>580</v>
      </c>
      <c r="F43" s="67">
        <v>757</v>
      </c>
      <c r="G43" s="69">
        <f t="shared" si="2"/>
        <v>1337</v>
      </c>
      <c r="H43" s="37">
        <v>42</v>
      </c>
      <c r="I43" s="3"/>
      <c r="J43" s="15"/>
    </row>
    <row r="44" spans="1:16" ht="30.75" customHeight="1" x14ac:dyDescent="0.2">
      <c r="A44" s="64">
        <v>40</v>
      </c>
      <c r="B44" s="65" t="s">
        <v>114</v>
      </c>
      <c r="C44" s="72" t="s">
        <v>45</v>
      </c>
      <c r="D44" s="66" t="s">
        <v>73</v>
      </c>
      <c r="E44" s="68">
        <v>1223</v>
      </c>
      <c r="F44" s="67">
        <v>1233</v>
      </c>
      <c r="G44" s="69">
        <f t="shared" si="2"/>
        <v>2456</v>
      </c>
      <c r="H44" s="37">
        <v>91</v>
      </c>
      <c r="I44" s="3"/>
      <c r="J44" s="15"/>
    </row>
    <row r="45" spans="1:16" ht="30.75" customHeight="1" x14ac:dyDescent="0.2">
      <c r="A45" s="64">
        <v>41</v>
      </c>
      <c r="B45" s="65" t="s">
        <v>115</v>
      </c>
      <c r="C45" s="72" t="s">
        <v>46</v>
      </c>
      <c r="D45" s="66" t="s">
        <v>73</v>
      </c>
      <c r="E45" s="68">
        <v>431</v>
      </c>
      <c r="F45" s="67">
        <v>861</v>
      </c>
      <c r="G45" s="69">
        <f t="shared" si="2"/>
        <v>1292</v>
      </c>
      <c r="H45" s="37">
        <v>21</v>
      </c>
      <c r="I45" s="3"/>
      <c r="J45" s="15"/>
    </row>
    <row r="46" spans="1:16" ht="30.75" customHeight="1" x14ac:dyDescent="0.2">
      <c r="I46" s="3"/>
      <c r="J46" s="15"/>
    </row>
    <row r="47" spans="1:16" ht="30.75" customHeight="1" x14ac:dyDescent="0.2">
      <c r="I47" s="3"/>
      <c r="J47" s="15"/>
    </row>
    <row r="48" spans="1:16" ht="30.75" customHeight="1" x14ac:dyDescent="0.2">
      <c r="I48" s="3"/>
      <c r="J48" s="15"/>
      <c r="N48" s="31"/>
      <c r="O48" s="31"/>
      <c r="P48" s="31"/>
    </row>
    <row r="49" spans="9:13" ht="30.75" customHeight="1" x14ac:dyDescent="0.2">
      <c r="I49" s="3"/>
      <c r="J49" s="15">
        <f>SUM(G13:G13)</f>
        <v>2374</v>
      </c>
      <c r="L49" s="4"/>
    </row>
    <row r="50" spans="9:13" ht="30.75" customHeight="1" x14ac:dyDescent="0.2">
      <c r="I50" s="3"/>
      <c r="J50" s="15" t="e">
        <f>SUM(#REF!)</f>
        <v>#REF!</v>
      </c>
    </row>
    <row r="51" spans="9:13" ht="30.75" customHeight="1" x14ac:dyDescent="0.2">
      <c r="I51" s="3"/>
      <c r="J51" s="15"/>
      <c r="M51" s="31"/>
    </row>
    <row r="52" spans="9:13" ht="30.75" customHeight="1" x14ac:dyDescent="0.2">
      <c r="I52" s="3"/>
      <c r="J52" s="15"/>
    </row>
    <row r="53" spans="9:13" ht="30.75" customHeight="1" x14ac:dyDescent="0.2">
      <c r="I53" s="3"/>
      <c r="J53" s="15"/>
    </row>
    <row r="54" spans="9:13" ht="30.75" customHeight="1" x14ac:dyDescent="0.2">
      <c r="I54" s="3"/>
      <c r="J54" s="15"/>
    </row>
    <row r="55" spans="9:13" ht="30.75" customHeight="1" x14ac:dyDescent="0.2">
      <c r="I55" s="3"/>
      <c r="J55" s="15"/>
    </row>
    <row r="56" spans="9:13" ht="30.75" customHeight="1" x14ac:dyDescent="0.2">
      <c r="I56" s="3"/>
      <c r="J56" s="15"/>
    </row>
    <row r="57" spans="9:13" ht="30.75" customHeight="1" x14ac:dyDescent="0.2">
      <c r="I57" s="3"/>
      <c r="J57" s="15"/>
    </row>
    <row r="58" spans="9:13" ht="30.75" customHeight="1" x14ac:dyDescent="0.2">
      <c r="I58" s="3"/>
      <c r="J58" s="15"/>
    </row>
    <row r="59" spans="9:13" ht="30.75" customHeight="1" x14ac:dyDescent="0.2">
      <c r="I59" s="3"/>
      <c r="J59" s="15"/>
    </row>
    <row r="60" spans="9:13" ht="30.75" customHeight="1" x14ac:dyDescent="0.2">
      <c r="I60" s="3"/>
      <c r="J60" s="15"/>
    </row>
    <row r="61" spans="9:13" ht="30.75" customHeight="1" x14ac:dyDescent="0.2">
      <c r="I61" s="3"/>
      <c r="J61" s="15"/>
    </row>
    <row r="62" spans="9:13" ht="30.75" customHeight="1" x14ac:dyDescent="0.2">
      <c r="I62" s="3"/>
      <c r="J62" s="15"/>
    </row>
    <row r="63" spans="9:13" ht="30.75" customHeight="1" x14ac:dyDescent="0.2">
      <c r="I63" s="3"/>
      <c r="J63" s="15"/>
    </row>
    <row r="64" spans="9:13" ht="30.75" customHeight="1" x14ac:dyDescent="0.2">
      <c r="I64" s="3"/>
      <c r="J64" s="15"/>
    </row>
    <row r="65" spans="9:10" ht="30.75" customHeight="1" x14ac:dyDescent="0.2">
      <c r="I65" s="3"/>
      <c r="J65" s="15"/>
    </row>
    <row r="66" spans="9:10" ht="30.75" customHeight="1" x14ac:dyDescent="0.2">
      <c r="I66" s="3"/>
      <c r="J66" s="15"/>
    </row>
    <row r="67" spans="9:10" ht="30.75" customHeight="1" x14ac:dyDescent="0.2">
      <c r="I67" s="3"/>
      <c r="J67" s="15">
        <f>SUM(G16:G18)</f>
        <v>6084</v>
      </c>
    </row>
    <row r="68" spans="9:10" ht="30.75" customHeight="1" x14ac:dyDescent="0.2">
      <c r="I68" s="3"/>
      <c r="J68" s="15"/>
    </row>
    <row r="69" spans="9:10" ht="30.75" customHeight="1" x14ac:dyDescent="0.2">
      <c r="I69" s="3"/>
      <c r="J69" s="15"/>
    </row>
    <row r="70" spans="9:10" ht="30.75" customHeight="1" x14ac:dyDescent="0.2">
      <c r="I70" s="3"/>
      <c r="J70" s="15"/>
    </row>
    <row r="71" spans="9:10" ht="30.75" customHeight="1" x14ac:dyDescent="0.2">
      <c r="I71" s="3"/>
      <c r="J71" s="15"/>
    </row>
    <row r="72" spans="9:10" ht="30.75" customHeight="1" x14ac:dyDescent="0.2">
      <c r="I72" s="3"/>
      <c r="J72" s="15"/>
    </row>
    <row r="73" spans="9:10" ht="30.75" customHeight="1" x14ac:dyDescent="0.2">
      <c r="I73" s="3"/>
      <c r="J73" s="15"/>
    </row>
    <row r="74" spans="9:10" ht="30.75" customHeight="1" x14ac:dyDescent="0.2">
      <c r="I74" s="3"/>
      <c r="J74" s="15" t="e">
        <f>SUM(#REF!)</f>
        <v>#REF!</v>
      </c>
    </row>
    <row r="75" spans="9:10" ht="30.75" customHeight="1" x14ac:dyDescent="0.2">
      <c r="I75" s="3"/>
      <c r="J75" s="15"/>
    </row>
    <row r="76" spans="9:10" ht="30.75" customHeight="1" x14ac:dyDescent="0.2">
      <c r="J76" s="15"/>
    </row>
    <row r="77" spans="9:10" ht="30.75" customHeight="1" x14ac:dyDescent="0.2">
      <c r="J77" s="15"/>
    </row>
    <row r="78" spans="9:10" ht="30.75" customHeight="1" x14ac:dyDescent="0.2">
      <c r="J78" s="15"/>
    </row>
    <row r="79" spans="9:10" ht="30.75" customHeight="1" x14ac:dyDescent="0.2">
      <c r="J79" s="15"/>
    </row>
    <row r="80" spans="9:10" ht="30.75" customHeight="1" x14ac:dyDescent="0.2">
      <c r="J80" s="15"/>
    </row>
    <row r="81" spans="10:10" ht="30.75" customHeight="1" x14ac:dyDescent="0.2">
      <c r="J81" s="15"/>
    </row>
  </sheetData>
  <mergeCells count="18">
    <mergeCell ref="A1:C1"/>
    <mergeCell ref="E1:F1"/>
    <mergeCell ref="N5:P5"/>
    <mergeCell ref="N8:P8"/>
    <mergeCell ref="Q8:S8"/>
    <mergeCell ref="N9:P9"/>
    <mergeCell ref="Q9:U9"/>
    <mergeCell ref="Q7:T7"/>
    <mergeCell ref="I3:P3"/>
    <mergeCell ref="M11:O11"/>
    <mergeCell ref="M4:P4"/>
    <mergeCell ref="N10:P10"/>
    <mergeCell ref="J21:L21"/>
    <mergeCell ref="N13:O13"/>
    <mergeCell ref="M12:M13"/>
    <mergeCell ref="N12:O12"/>
    <mergeCell ref="N15:O15"/>
    <mergeCell ref="N14:O14"/>
  </mergeCells>
  <phoneticPr fontId="1"/>
  <conditionalFormatting sqref="J15:J19">
    <cfRule type="cellIs" dxfId="2" priority="2" stopIfTrue="1" operator="lessThan">
      <formula>0</formula>
    </cfRule>
  </conditionalFormatting>
  <conditionalFormatting sqref="M4:O7 P6:Q7 M8:Q8 M9:P10 Q11:R11 M11:O12 P12:R12 M13:P13 M14:O15">
    <cfRule type="cellIs" dxfId="1" priority="3" stopIfTrue="1" operator="lessThan">
      <formula>0</formula>
    </cfRule>
  </conditionalFormatting>
  <conditionalFormatting sqref="Q9">
    <cfRule type="cellIs" dxfId="0" priority="1" stopIfTrue="1" operator="lessThan">
      <formula>0</formula>
    </cfRule>
  </conditionalFormatting>
  <pageMargins left="0.70866141732283472" right="0.11811023622047245" top="0.35433070866141736" bottom="0.15748031496062992" header="0.31496062992125984" footer="0.31496062992125984"/>
  <pageSetup paperSize="8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東灘区</vt:lpstr>
      <vt:lpstr>東灘区!Print_Area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2025-09-07T11:56:08Z</cp:lastPrinted>
  <dcterms:created xsi:type="dcterms:W3CDTF">2024-02-07T11:56:15Z</dcterms:created>
  <dcterms:modified xsi:type="dcterms:W3CDTF">2025-09-07T13:21:45Z</dcterms:modified>
</cp:coreProperties>
</file>